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Leis\Leis2015\"/>
    </mc:Choice>
  </mc:AlternateContent>
  <bookViews>
    <workbookView xWindow="0" yWindow="0" windowWidth="28800" windowHeight="12435"/>
  </bookViews>
  <sheets>
    <sheet name="Demonstrativo de Obras" sheetId="1" r:id="rId1"/>
  </sheets>
  <calcPr calcId="152511"/>
</workbook>
</file>

<file path=xl/calcChain.xml><?xml version="1.0" encoding="utf-8"?>
<calcChain xmlns="http://schemas.openxmlformats.org/spreadsheetml/2006/main">
  <c r="G27" i="1" l="1"/>
  <c r="G21" i="1"/>
  <c r="G19" i="1"/>
  <c r="G12" i="1"/>
  <c r="F11" i="1"/>
  <c r="F24" i="1"/>
  <c r="F17" i="1"/>
  <c r="F25" i="1"/>
  <c r="F20" i="1"/>
  <c r="G20" i="1" l="1"/>
  <c r="G24" i="1"/>
  <c r="G25" i="1"/>
  <c r="G29" i="1"/>
  <c r="F22" i="1"/>
  <c r="G22" i="1" s="1"/>
  <c r="F18" i="1"/>
  <c r="G18" i="1" s="1"/>
  <c r="F28" i="1"/>
  <c r="F26" i="1"/>
  <c r="E26" i="1"/>
  <c r="F23" i="1"/>
  <c r="E23" i="1"/>
  <c r="E28" i="1"/>
  <c r="E11" i="1"/>
  <c r="G11" i="1" s="1"/>
  <c r="G13" i="1"/>
  <c r="G14" i="1"/>
  <c r="G15" i="1"/>
  <c r="G16" i="1"/>
  <c r="G17" i="1"/>
  <c r="G23" i="1" l="1"/>
  <c r="G28" i="1"/>
  <c r="G26" i="1"/>
  <c r="G30" i="1" s="1"/>
  <c r="F30" i="1"/>
  <c r="E30" i="1"/>
</calcChain>
</file>

<file path=xl/sharedStrings.xml><?xml version="1.0" encoding="utf-8"?>
<sst xmlns="http://schemas.openxmlformats.org/spreadsheetml/2006/main" count="71" uniqueCount="58">
  <si>
    <t>PREFEITURA MUNICIPAL DE JAGUARIAÍVA</t>
  </si>
  <si>
    <t>RELATÓRIO DE INVESTIMENTOS</t>
  </si>
  <si>
    <t>Em atendimento ao Parágrafo único, do art. 45, da Lei Complementar Federal nº101, de 04 de maio de 2000.</t>
  </si>
  <si>
    <t>AÇÃO</t>
  </si>
  <si>
    <t>DESCRIÇÃO</t>
  </si>
  <si>
    <t>META FINANCEIRA INICIAL R$</t>
  </si>
  <si>
    <t>SALDO META FINANCEIRA</t>
  </si>
  <si>
    <t>m2</t>
  </si>
  <si>
    <t>LEI DE DIRTRIZES ORÇAMENTÁRIAS - 2016</t>
  </si>
  <si>
    <t>META FÍSICA</t>
  </si>
  <si>
    <t>CONTRATO</t>
  </si>
  <si>
    <t>Pavimentação - Rua Subtenente Deable - Bairro Fluviópulis</t>
  </si>
  <si>
    <t>544/14</t>
  </si>
  <si>
    <t>Galerias para canalização de córregos</t>
  </si>
  <si>
    <t>234/14</t>
  </si>
  <si>
    <t>Pavimentação - Matarazzo II, Vila Edith e Samambaia</t>
  </si>
  <si>
    <t>84/15</t>
  </si>
  <si>
    <t>Pavimentação e Revitalização Trevo Vila Pinheiro e Ruas</t>
  </si>
  <si>
    <t>275/15</t>
  </si>
  <si>
    <t>Implantação de Praças para Instalação de Academias</t>
  </si>
  <si>
    <t>Pavimentação e recuperação de ruas</t>
  </si>
  <si>
    <t>210/14</t>
  </si>
  <si>
    <t>342/15</t>
  </si>
  <si>
    <t>Construção de Quadra coberta - Escola Mun. Aristides Soares</t>
  </si>
  <si>
    <t>und</t>
  </si>
  <si>
    <t>558/14</t>
  </si>
  <si>
    <t>Construção e Ampliação Escola Mun. Maria de Lurdes</t>
  </si>
  <si>
    <t>460/13</t>
  </si>
  <si>
    <t>Construção U.B.S. Bairro Rural Lanças</t>
  </si>
  <si>
    <t>115/14</t>
  </si>
  <si>
    <t>Construção U.B.S. Bairro Rural Jangai</t>
  </si>
  <si>
    <t>META FINANCEIRA EXECUTADA ATÉ 08/15</t>
  </si>
  <si>
    <t>493/14</t>
  </si>
  <si>
    <t>Pavimentação - Bairro Pedrinha</t>
  </si>
  <si>
    <t>81/14</t>
  </si>
  <si>
    <t>Restauração Casa da Cultura</t>
  </si>
  <si>
    <t>200/14</t>
  </si>
  <si>
    <t>Construção CRAS Pedrinha</t>
  </si>
  <si>
    <t>489/14</t>
  </si>
  <si>
    <t>Construção de Quadra coberta - Escola Mun. Maria de Lourdes</t>
  </si>
  <si>
    <t>490/14</t>
  </si>
  <si>
    <t>Construção e Ampliação Escola Mun. Julio de Mesquita</t>
  </si>
  <si>
    <t>509/14</t>
  </si>
  <si>
    <t>Revitalização da Praça Getulio Vargas</t>
  </si>
  <si>
    <t>343/15</t>
  </si>
  <si>
    <t>Academias da Terceira Idade</t>
  </si>
  <si>
    <t>SITUAÇÃO ATÉ 30/07/2015</t>
  </si>
  <si>
    <t>340/15</t>
  </si>
  <si>
    <t>Construção Capela Mortuária</t>
  </si>
  <si>
    <t>55/14</t>
  </si>
  <si>
    <t>Canalização de Córrego Santa Cecilia</t>
  </si>
  <si>
    <t>JOSÉ SLOBODA</t>
  </si>
  <si>
    <t>Prefeito Municipal</t>
  </si>
  <si>
    <t>NARA GISELLE BUENO</t>
  </si>
  <si>
    <t>Secretária de Planejamento</t>
  </si>
  <si>
    <t>SANDRO PAULO CARNEIRO</t>
  </si>
  <si>
    <t>Contador - CRC PR-053879/O-1</t>
  </si>
  <si>
    <t>Jaguariaíva, 13 de agosto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</si>
</sst>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4" fontId="2" fillId="0" borderId="0" xfId="0" applyNumberFormat="1" applyFont="1" applyAlignment="1">
      <alignment vertical="distributed"/>
    </xf>
    <xf numFmtId="0" fontId="2" fillId="0" borderId="0" xfId="0" applyFont="1" applyAlignment="1">
      <alignment horizontal="center"/>
    </xf>
    <xf numFmtId="0" fontId="4" fillId="0" borderId="0" xfId="0" applyFont="1"/>
    <xf numFmtId="43" fontId="2" fillId="0" borderId="0" xfId="1" applyFont="1" applyAlignment="1">
      <alignment vertical="distributed"/>
    </xf>
    <xf numFmtId="43" fontId="2" fillId="0" borderId="0" xfId="0" applyNumberFormat="1" applyFont="1" applyAlignment="1">
      <alignment horizontal="center" vertical="distributed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distributed"/>
    </xf>
    <xf numFmtId="43" fontId="3" fillId="0" borderId="2" xfId="1" applyFont="1" applyBorder="1" applyAlignment="1">
      <alignment horizontal="center" vertical="distributed"/>
    </xf>
    <xf numFmtId="43" fontId="3" fillId="0" borderId="2" xfId="0" applyNumberFormat="1" applyFont="1" applyBorder="1" applyAlignment="1">
      <alignment horizontal="center" vertical="distributed"/>
    </xf>
    <xf numFmtId="0" fontId="3" fillId="0" borderId="2" xfId="0" applyFont="1" applyBorder="1" applyAlignment="1">
      <alignment vertical="distributed"/>
    </xf>
    <xf numFmtId="4" fontId="3" fillId="0" borderId="2" xfId="0" applyNumberFormat="1" applyFont="1" applyBorder="1" applyAlignment="1">
      <alignment vertical="distributed"/>
    </xf>
    <xf numFmtId="4" fontId="3" fillId="0" borderId="2" xfId="0" applyNumberFormat="1" applyFont="1" applyBorder="1"/>
    <xf numFmtId="0" fontId="3" fillId="0" borderId="3" xfId="0" applyFont="1" applyBorder="1" applyAlignment="1">
      <alignment vertical="distributed"/>
    </xf>
    <xf numFmtId="4" fontId="5" fillId="0" borderId="3" xfId="0" applyNumberFormat="1" applyFont="1" applyBorder="1" applyAlignment="1">
      <alignment vertical="distributed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43" fontId="2" fillId="0" borderId="0" xfId="1" applyFont="1"/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distributed"/>
    </xf>
    <xf numFmtId="0" fontId="3" fillId="0" borderId="4" xfId="0" applyFont="1" applyBorder="1" applyAlignment="1">
      <alignment horizontal="center" vertical="distributed"/>
    </xf>
    <xf numFmtId="43" fontId="3" fillId="0" borderId="0" xfId="1" applyFont="1"/>
    <xf numFmtId="0" fontId="4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3" fontId="4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4" fontId="2" fillId="0" borderId="0" xfId="0" applyNumberFormat="1" applyFont="1" applyAlignment="1">
      <alignment horizontal="center" vertical="distributed"/>
    </xf>
    <xf numFmtId="4" fontId="4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381000</xdr:colOff>
      <xdr:row>4</xdr:row>
      <xdr:rowOff>137218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7239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3" workbookViewId="0">
      <selection activeCell="C42" sqref="C42"/>
    </sheetView>
  </sheetViews>
  <sheetFormatPr defaultRowHeight="12" x14ac:dyDescent="0.2"/>
  <cols>
    <col min="1" max="1" width="6.42578125" style="1" customWidth="1"/>
    <col min="2" max="2" width="10.140625" style="1" customWidth="1"/>
    <col min="3" max="3" width="51" style="1" customWidth="1"/>
    <col min="4" max="4" width="9.5703125" style="1" customWidth="1"/>
    <col min="5" max="5" width="14.28515625" style="1" bestFit="1" customWidth="1"/>
    <col min="6" max="6" width="12.7109375" style="1" customWidth="1"/>
    <col min="7" max="7" width="12.5703125" style="1" customWidth="1"/>
    <col min="8" max="8" width="9.140625" style="1"/>
    <col min="9" max="9" width="11" style="24" bestFit="1" customWidth="1"/>
    <col min="10" max="10" width="9.140625" style="1"/>
    <col min="11" max="11" width="12.42578125" style="24" bestFit="1" customWidth="1"/>
    <col min="12" max="12" width="12.42578125" style="1" bestFit="1" customWidth="1"/>
    <col min="13" max="16384" width="9.140625" style="1"/>
  </cols>
  <sheetData>
    <row r="1" spans="1:12" x14ac:dyDescent="0.2">
      <c r="A1" s="37" t="s">
        <v>0</v>
      </c>
      <c r="B1" s="37"/>
      <c r="C1" s="37"/>
      <c r="D1" s="37"/>
      <c r="E1" s="37"/>
      <c r="F1" s="37"/>
      <c r="G1" s="37"/>
    </row>
    <row r="2" spans="1:12" x14ac:dyDescent="0.2">
      <c r="A2" s="37" t="s">
        <v>8</v>
      </c>
      <c r="B2" s="37"/>
      <c r="C2" s="37"/>
      <c r="D2" s="37"/>
      <c r="E2" s="37"/>
      <c r="F2" s="37"/>
      <c r="G2" s="37"/>
    </row>
    <row r="3" spans="1:12" x14ac:dyDescent="0.2">
      <c r="C3" s="2"/>
      <c r="E3" s="2"/>
      <c r="F3" s="2"/>
      <c r="G3" s="2"/>
      <c r="H3" s="2"/>
    </row>
    <row r="6" spans="1:12" x14ac:dyDescent="0.2">
      <c r="A6" s="1" t="s">
        <v>1</v>
      </c>
    </row>
    <row r="7" spans="1:12" x14ac:dyDescent="0.2">
      <c r="A7" s="3" t="s">
        <v>46</v>
      </c>
      <c r="B7" s="3"/>
    </row>
    <row r="9" spans="1:12" ht="12.75" thickBot="1" x14ac:dyDescent="0.25">
      <c r="A9" s="1" t="s">
        <v>2</v>
      </c>
    </row>
    <row r="10" spans="1:12" ht="52.5" customHeight="1" thickBot="1" x14ac:dyDescent="0.25">
      <c r="A10" s="36" t="s">
        <v>3</v>
      </c>
      <c r="B10" s="36" t="s">
        <v>10</v>
      </c>
      <c r="C10" s="36" t="s">
        <v>4</v>
      </c>
      <c r="D10" s="11" t="s">
        <v>9</v>
      </c>
      <c r="E10" s="11" t="s">
        <v>5</v>
      </c>
      <c r="F10" s="11" t="s">
        <v>31</v>
      </c>
      <c r="G10" s="11" t="s">
        <v>6</v>
      </c>
      <c r="H10" s="4"/>
      <c r="I10" s="9"/>
      <c r="J10" s="4"/>
    </row>
    <row r="11" spans="1:12" x14ac:dyDescent="0.2">
      <c r="A11" s="12">
        <v>1002</v>
      </c>
      <c r="B11" s="26" t="s">
        <v>12</v>
      </c>
      <c r="C11" s="13" t="s">
        <v>11</v>
      </c>
      <c r="D11" s="14" t="s">
        <v>7</v>
      </c>
      <c r="E11" s="15">
        <f>138000+33158.67</f>
        <v>171158.66999999998</v>
      </c>
      <c r="F11" s="15">
        <f>48507.59+89482.41+23235.27</f>
        <v>161225.26999999999</v>
      </c>
      <c r="G11" s="16">
        <f t="shared" ref="G11:G29" si="0">E11-F11</f>
        <v>9933.3999999999942</v>
      </c>
      <c r="H11" s="4"/>
      <c r="I11" s="9"/>
      <c r="J11" s="4"/>
    </row>
    <row r="12" spans="1:12" x14ac:dyDescent="0.2">
      <c r="A12" s="12">
        <v>1002</v>
      </c>
      <c r="B12" s="26" t="s">
        <v>44</v>
      </c>
      <c r="C12" s="28" t="s">
        <v>43</v>
      </c>
      <c r="D12" s="14"/>
      <c r="E12" s="15">
        <v>357035.05</v>
      </c>
      <c r="F12" s="15">
        <v>0</v>
      </c>
      <c r="G12" s="16">
        <f t="shared" si="0"/>
        <v>357035.05</v>
      </c>
      <c r="H12" s="4"/>
      <c r="I12" s="9"/>
      <c r="J12" s="4"/>
      <c r="L12" s="24"/>
    </row>
    <row r="13" spans="1:12" x14ac:dyDescent="0.2">
      <c r="A13" s="12">
        <v>1002</v>
      </c>
      <c r="B13" s="26" t="s">
        <v>14</v>
      </c>
      <c r="C13" s="23" t="s">
        <v>13</v>
      </c>
      <c r="D13" s="14" t="s">
        <v>7</v>
      </c>
      <c r="E13" s="18">
        <v>255960</v>
      </c>
      <c r="F13" s="18">
        <v>127980</v>
      </c>
      <c r="G13" s="16">
        <f t="shared" si="0"/>
        <v>127980</v>
      </c>
      <c r="H13" s="4"/>
      <c r="I13" s="9"/>
      <c r="J13" s="4"/>
      <c r="L13" s="24"/>
    </row>
    <row r="14" spans="1:12" x14ac:dyDescent="0.2">
      <c r="A14" s="12">
        <v>1002</v>
      </c>
      <c r="B14" s="26" t="s">
        <v>16</v>
      </c>
      <c r="C14" s="17" t="s">
        <v>15</v>
      </c>
      <c r="D14" s="14" t="s">
        <v>7</v>
      </c>
      <c r="E14" s="18">
        <v>5626235.3399999999</v>
      </c>
      <c r="F14" s="18">
        <v>1478476.31</v>
      </c>
      <c r="G14" s="16">
        <f t="shared" si="0"/>
        <v>4147759.03</v>
      </c>
      <c r="H14" s="4"/>
      <c r="I14" s="9"/>
      <c r="J14" s="4"/>
      <c r="L14" s="24"/>
    </row>
    <row r="15" spans="1:12" x14ac:dyDescent="0.2">
      <c r="A15" s="12">
        <v>1002</v>
      </c>
      <c r="B15" s="26" t="s">
        <v>18</v>
      </c>
      <c r="C15" s="17" t="s">
        <v>17</v>
      </c>
      <c r="D15" s="14" t="s">
        <v>7</v>
      </c>
      <c r="E15" s="18">
        <v>561540.24</v>
      </c>
      <c r="F15" s="18">
        <v>0</v>
      </c>
      <c r="G15" s="16">
        <f t="shared" si="0"/>
        <v>561540.24</v>
      </c>
      <c r="H15" s="4"/>
      <c r="I15" s="9"/>
      <c r="J15" s="4"/>
      <c r="L15" s="24"/>
    </row>
    <row r="16" spans="1:12" x14ac:dyDescent="0.2">
      <c r="A16" s="12">
        <v>1002</v>
      </c>
      <c r="B16" s="26" t="s">
        <v>22</v>
      </c>
      <c r="C16" s="13" t="s">
        <v>19</v>
      </c>
      <c r="D16" s="14"/>
      <c r="E16" s="15">
        <v>136945.54999999999</v>
      </c>
      <c r="F16" s="15">
        <v>0</v>
      </c>
      <c r="G16" s="16">
        <f t="shared" si="0"/>
        <v>136945.54999999999</v>
      </c>
      <c r="H16" s="4"/>
      <c r="I16" s="9"/>
      <c r="J16" s="4"/>
    </row>
    <row r="17" spans="1:11" x14ac:dyDescent="0.2">
      <c r="A17" s="12">
        <v>1002</v>
      </c>
      <c r="B17" s="26" t="s">
        <v>21</v>
      </c>
      <c r="C17" s="17" t="s">
        <v>20</v>
      </c>
      <c r="D17" s="14" t="s">
        <v>7</v>
      </c>
      <c r="E17" s="18">
        <v>148161.38</v>
      </c>
      <c r="F17" s="18">
        <f>118065.52</f>
        <v>118065.52</v>
      </c>
      <c r="G17" s="16">
        <f t="shared" si="0"/>
        <v>30095.86</v>
      </c>
    </row>
    <row r="18" spans="1:11" x14ac:dyDescent="0.2">
      <c r="A18" s="12">
        <v>1002</v>
      </c>
      <c r="B18" s="26" t="s">
        <v>34</v>
      </c>
      <c r="C18" s="17" t="s">
        <v>33</v>
      </c>
      <c r="D18" s="14" t="s">
        <v>7</v>
      </c>
      <c r="E18" s="18">
        <v>625861.53</v>
      </c>
      <c r="F18" s="18">
        <f>298132.09+109814.4</f>
        <v>407946.49</v>
      </c>
      <c r="G18" s="16">
        <f t="shared" si="0"/>
        <v>217915.04000000004</v>
      </c>
    </row>
    <row r="19" spans="1:11" x14ac:dyDescent="0.2">
      <c r="A19" s="12">
        <v>1004</v>
      </c>
      <c r="B19" s="26" t="s">
        <v>47</v>
      </c>
      <c r="C19" s="17" t="s">
        <v>48</v>
      </c>
      <c r="D19" s="14"/>
      <c r="E19" s="18">
        <v>333463.32</v>
      </c>
      <c r="F19" s="18">
        <v>0</v>
      </c>
      <c r="G19" s="16">
        <f t="shared" si="0"/>
        <v>333463.32</v>
      </c>
    </row>
    <row r="20" spans="1:11" ht="12.95" customHeight="1" x14ac:dyDescent="0.2">
      <c r="A20" s="12">
        <v>1010</v>
      </c>
      <c r="B20" s="26" t="s">
        <v>25</v>
      </c>
      <c r="C20" s="17" t="s">
        <v>23</v>
      </c>
      <c r="D20" s="14" t="s">
        <v>24</v>
      </c>
      <c r="E20" s="18">
        <v>507777.4</v>
      </c>
      <c r="F20" s="18">
        <f>155965.89+100000+7354.38+91205.91+55823.9</f>
        <v>410350.08000000007</v>
      </c>
      <c r="G20" s="16">
        <f t="shared" si="0"/>
        <v>97427.319999999949</v>
      </c>
    </row>
    <row r="21" spans="1:11" ht="12.95" customHeight="1" x14ac:dyDescent="0.2">
      <c r="A21" s="12">
        <v>1002</v>
      </c>
      <c r="B21" s="26" t="s">
        <v>49</v>
      </c>
      <c r="C21" s="17" t="s">
        <v>50</v>
      </c>
      <c r="D21" s="14"/>
      <c r="E21" s="18">
        <v>536912.48</v>
      </c>
      <c r="F21" s="18">
        <v>0</v>
      </c>
      <c r="G21" s="16">
        <f t="shared" si="0"/>
        <v>536912.48</v>
      </c>
    </row>
    <row r="22" spans="1:11" ht="12.95" customHeight="1" x14ac:dyDescent="0.2">
      <c r="A22" s="12">
        <v>1010</v>
      </c>
      <c r="B22" s="26" t="s">
        <v>42</v>
      </c>
      <c r="C22" s="17" t="s">
        <v>41</v>
      </c>
      <c r="D22" s="14" t="s">
        <v>7</v>
      </c>
      <c r="E22" s="19">
        <v>775787.64</v>
      </c>
      <c r="F22" s="18">
        <f>68955.87+300177.12</f>
        <v>369132.99</v>
      </c>
      <c r="G22" s="16">
        <f t="shared" si="0"/>
        <v>406654.65</v>
      </c>
    </row>
    <row r="23" spans="1:11" s="3" customFormat="1" ht="12.95" customHeight="1" x14ac:dyDescent="0.2">
      <c r="A23" s="12">
        <v>1010</v>
      </c>
      <c r="B23" s="26" t="s">
        <v>27</v>
      </c>
      <c r="C23" s="17" t="s">
        <v>26</v>
      </c>
      <c r="D23" s="14" t="s">
        <v>7</v>
      </c>
      <c r="E23" s="18">
        <f>1158230.06+44317.89+194021.54</f>
        <v>1396569.49</v>
      </c>
      <c r="F23" s="18">
        <f>115669.63+996918.9+44317.89</f>
        <v>1156906.42</v>
      </c>
      <c r="G23" s="16">
        <f t="shared" si="0"/>
        <v>239663.07000000007</v>
      </c>
      <c r="I23" s="30"/>
      <c r="K23" s="30"/>
    </row>
    <row r="24" spans="1:11" s="3" customFormat="1" ht="12.95" customHeight="1" x14ac:dyDescent="0.2">
      <c r="A24" s="12">
        <v>1010</v>
      </c>
      <c r="B24" s="26" t="s">
        <v>40</v>
      </c>
      <c r="C24" s="17" t="s">
        <v>39</v>
      </c>
      <c r="D24" s="14" t="s">
        <v>7</v>
      </c>
      <c r="E24" s="18">
        <v>506939.98</v>
      </c>
      <c r="F24" s="18">
        <f>78447.46+29050.01</f>
        <v>107497.47</v>
      </c>
      <c r="G24" s="16">
        <f t="shared" si="0"/>
        <v>399442.51</v>
      </c>
      <c r="I24" s="30"/>
      <c r="K24" s="30"/>
    </row>
    <row r="25" spans="1:11" s="3" customFormat="1" ht="12.95" customHeight="1" x14ac:dyDescent="0.2">
      <c r="A25" s="12">
        <v>1033</v>
      </c>
      <c r="B25" s="26" t="s">
        <v>36</v>
      </c>
      <c r="C25" s="17" t="s">
        <v>35</v>
      </c>
      <c r="D25" s="14" t="s">
        <v>7</v>
      </c>
      <c r="E25" s="18">
        <v>541694.93999999994</v>
      </c>
      <c r="F25" s="18">
        <f>100045.36+111174.97</f>
        <v>211220.33000000002</v>
      </c>
      <c r="G25" s="16">
        <f t="shared" si="0"/>
        <v>330474.60999999993</v>
      </c>
      <c r="I25" s="30"/>
      <c r="K25" s="30"/>
    </row>
    <row r="26" spans="1:11" s="3" customFormat="1" ht="12.95" customHeight="1" x14ac:dyDescent="0.2">
      <c r="A26" s="12">
        <v>1016</v>
      </c>
      <c r="B26" s="26" t="s">
        <v>29</v>
      </c>
      <c r="C26" s="17" t="s">
        <v>28</v>
      </c>
      <c r="D26" s="14" t="s">
        <v>7</v>
      </c>
      <c r="E26" s="18">
        <f>180730.2</f>
        <v>180730.2</v>
      </c>
      <c r="F26" s="18">
        <f>99183.28+35030.25+18556.78+597.06</f>
        <v>153367.37</v>
      </c>
      <c r="G26" s="16">
        <f t="shared" si="0"/>
        <v>27362.830000000016</v>
      </c>
      <c r="I26" s="30"/>
      <c r="K26" s="30"/>
    </row>
    <row r="27" spans="1:11" s="3" customFormat="1" ht="15.75" customHeight="1" x14ac:dyDescent="0.2">
      <c r="A27" s="12">
        <v>1013</v>
      </c>
      <c r="B27" s="26" t="s">
        <v>22</v>
      </c>
      <c r="C27" s="17" t="s">
        <v>45</v>
      </c>
      <c r="D27" s="14"/>
      <c r="E27" s="18">
        <v>136945.54999999999</v>
      </c>
      <c r="F27" s="18">
        <v>0</v>
      </c>
      <c r="G27" s="16">
        <f t="shared" si="0"/>
        <v>136945.54999999999</v>
      </c>
      <c r="I27" s="30"/>
      <c r="K27" s="30"/>
    </row>
    <row r="28" spans="1:11" s="3" customFormat="1" ht="12.95" customHeight="1" x14ac:dyDescent="0.2">
      <c r="A28" s="12">
        <v>1016</v>
      </c>
      <c r="B28" s="26" t="s">
        <v>32</v>
      </c>
      <c r="C28" s="17" t="s">
        <v>30</v>
      </c>
      <c r="D28" s="14" t="s">
        <v>7</v>
      </c>
      <c r="E28" s="18">
        <f>57998.2+12550.39</f>
        <v>70548.59</v>
      </c>
      <c r="F28" s="18">
        <f>12522.65+20558.77</f>
        <v>33081.42</v>
      </c>
      <c r="G28" s="16">
        <f t="shared" si="0"/>
        <v>37467.17</v>
      </c>
      <c r="I28" s="30"/>
      <c r="K28" s="30"/>
    </row>
    <row r="29" spans="1:11" ht="12.95" customHeight="1" x14ac:dyDescent="0.2">
      <c r="A29" s="12">
        <v>1032</v>
      </c>
      <c r="B29" s="26" t="s">
        <v>38</v>
      </c>
      <c r="C29" s="17" t="s">
        <v>37</v>
      </c>
      <c r="D29" s="14" t="s">
        <v>7</v>
      </c>
      <c r="E29" s="18">
        <v>298320.7</v>
      </c>
      <c r="F29" s="18">
        <v>0</v>
      </c>
      <c r="G29" s="16">
        <f t="shared" si="0"/>
        <v>298320.7</v>
      </c>
    </row>
    <row r="30" spans="1:11" ht="12.95" customHeight="1" thickBot="1" x14ac:dyDescent="0.25">
      <c r="A30" s="22"/>
      <c r="B30" s="27"/>
      <c r="C30" s="20"/>
      <c r="D30" s="29"/>
      <c r="E30" s="21">
        <f>SUM(E11:E29)</f>
        <v>13168588.050000001</v>
      </c>
      <c r="F30" s="21">
        <f>SUM(F11:F29)</f>
        <v>4735249.67</v>
      </c>
      <c r="G30" s="21">
        <f>SUM(G11:G29)</f>
        <v>8433338.3800000008</v>
      </c>
    </row>
    <row r="31" spans="1:11" x14ac:dyDescent="0.2">
      <c r="A31" s="7"/>
      <c r="B31" s="25"/>
      <c r="C31" s="4"/>
      <c r="D31" s="5"/>
      <c r="E31" s="6"/>
      <c r="F31" s="6"/>
      <c r="G31" s="6"/>
    </row>
    <row r="32" spans="1:11" x14ac:dyDescent="0.2">
      <c r="A32" s="42" t="s">
        <v>57</v>
      </c>
      <c r="B32" s="42"/>
      <c r="C32" s="42"/>
      <c r="D32" s="7"/>
      <c r="E32" s="7"/>
      <c r="F32" s="7"/>
      <c r="G32" s="7"/>
    </row>
    <row r="33" spans="1:11" x14ac:dyDescent="0.2">
      <c r="A33" s="35"/>
      <c r="B33" s="35"/>
      <c r="C33" s="35"/>
      <c r="D33" s="34"/>
      <c r="E33" s="34"/>
      <c r="F33" s="34"/>
      <c r="G33" s="34"/>
    </row>
    <row r="34" spans="1:11" x14ac:dyDescent="0.2">
      <c r="A34" s="35"/>
      <c r="B34" s="35"/>
      <c r="C34" s="35"/>
      <c r="D34" s="34"/>
      <c r="E34" s="34"/>
      <c r="F34" s="34"/>
      <c r="G34" s="34"/>
    </row>
    <row r="35" spans="1:11" x14ac:dyDescent="0.2">
      <c r="C35" s="4"/>
      <c r="D35" s="5"/>
      <c r="E35" s="6"/>
      <c r="F35" s="6"/>
      <c r="G35" s="6"/>
    </row>
    <row r="36" spans="1:11" ht="15" customHeight="1" x14ac:dyDescent="0.2">
      <c r="C36" s="32" t="s">
        <v>55</v>
      </c>
      <c r="D36" s="38" t="s">
        <v>53</v>
      </c>
      <c r="E36" s="38"/>
      <c r="F36" s="40" t="s">
        <v>51</v>
      </c>
      <c r="G36" s="40"/>
    </row>
    <row r="37" spans="1:11" s="8" customFormat="1" ht="15" customHeight="1" x14ac:dyDescent="0.2">
      <c r="C37" s="31" t="s">
        <v>56</v>
      </c>
      <c r="D37" s="39" t="s">
        <v>54</v>
      </c>
      <c r="E37" s="39"/>
      <c r="F37" s="41" t="s">
        <v>52</v>
      </c>
      <c r="G37" s="41"/>
      <c r="I37" s="33"/>
      <c r="K37" s="33"/>
    </row>
    <row r="38" spans="1:11" x14ac:dyDescent="0.2">
      <c r="C38" s="4"/>
      <c r="D38" s="5"/>
      <c r="E38" s="6"/>
      <c r="F38" s="6"/>
      <c r="G38" s="6"/>
    </row>
    <row r="39" spans="1:11" x14ac:dyDescent="0.2">
      <c r="C39" s="4"/>
      <c r="D39" s="5"/>
      <c r="E39" s="6"/>
      <c r="F39" s="6"/>
      <c r="G39" s="6"/>
    </row>
    <row r="40" spans="1:11" x14ac:dyDescent="0.2">
      <c r="C40" s="4"/>
      <c r="D40" s="5"/>
      <c r="E40" s="6"/>
      <c r="F40" s="6"/>
      <c r="G40" s="6"/>
    </row>
    <row r="41" spans="1:11" x14ac:dyDescent="0.2">
      <c r="C41" s="9"/>
      <c r="D41" s="5"/>
      <c r="E41" s="6"/>
      <c r="F41" s="6"/>
      <c r="G41" s="6"/>
    </row>
    <row r="42" spans="1:11" x14ac:dyDescent="0.2">
      <c r="C42" s="9"/>
      <c r="D42" s="5"/>
      <c r="E42" s="6"/>
      <c r="F42" s="6"/>
      <c r="G42" s="6"/>
    </row>
    <row r="43" spans="1:11" x14ac:dyDescent="0.2">
      <c r="C43" s="4"/>
      <c r="D43" s="5"/>
      <c r="E43" s="6"/>
      <c r="F43" s="6"/>
      <c r="G43" s="6"/>
    </row>
    <row r="44" spans="1:11" x14ac:dyDescent="0.2">
      <c r="C44" s="4"/>
      <c r="D44" s="5"/>
      <c r="E44" s="6"/>
      <c r="F44" s="6"/>
      <c r="G44" s="6"/>
    </row>
    <row r="45" spans="1:11" x14ac:dyDescent="0.2">
      <c r="C45" s="9"/>
      <c r="D45" s="5"/>
      <c r="E45" s="4"/>
      <c r="F45" s="4"/>
      <c r="G45" s="6"/>
    </row>
    <row r="46" spans="1:11" x14ac:dyDescent="0.2">
      <c r="C46" s="4"/>
      <c r="D46" s="5"/>
      <c r="E46" s="4"/>
      <c r="F46" s="4"/>
      <c r="G46" s="4"/>
    </row>
    <row r="47" spans="1:11" x14ac:dyDescent="0.2">
      <c r="C47" s="4"/>
      <c r="D47" s="10"/>
      <c r="E47" s="4"/>
      <c r="F47" s="4"/>
      <c r="G47" s="4"/>
    </row>
    <row r="48" spans="1:11" x14ac:dyDescent="0.2">
      <c r="C48" s="4"/>
      <c r="D48" s="5"/>
      <c r="E48" s="4"/>
      <c r="F48" s="4"/>
      <c r="G48" s="4"/>
    </row>
    <row r="49" spans="3:7" x14ac:dyDescent="0.2">
      <c r="C49" s="4"/>
      <c r="D49" s="5"/>
      <c r="E49" s="4"/>
      <c r="F49" s="4"/>
      <c r="G49" s="4"/>
    </row>
    <row r="50" spans="3:7" x14ac:dyDescent="0.2">
      <c r="C50" s="4"/>
      <c r="D50" s="5"/>
      <c r="E50" s="4"/>
      <c r="F50" s="4"/>
      <c r="G50" s="4"/>
    </row>
    <row r="51" spans="3:7" x14ac:dyDescent="0.2">
      <c r="C51" s="4"/>
      <c r="D51" s="5"/>
      <c r="E51" s="4"/>
      <c r="F51" s="4"/>
      <c r="G51" s="4"/>
    </row>
    <row r="52" spans="3:7" x14ac:dyDescent="0.2">
      <c r="C52" s="4"/>
      <c r="D52" s="5"/>
      <c r="E52" s="4"/>
      <c r="F52" s="4"/>
      <c r="G52" s="4"/>
    </row>
    <row r="53" spans="3:7" x14ac:dyDescent="0.2">
      <c r="C53" s="4"/>
      <c r="D53" s="5"/>
      <c r="E53" s="4"/>
      <c r="F53" s="4"/>
      <c r="G53" s="4"/>
    </row>
    <row r="54" spans="3:7" x14ac:dyDescent="0.2">
      <c r="C54" s="4"/>
      <c r="D54" s="5"/>
      <c r="E54" s="4"/>
      <c r="F54" s="4"/>
      <c r="G54" s="4"/>
    </row>
    <row r="55" spans="3:7" x14ac:dyDescent="0.2">
      <c r="C55" s="4"/>
      <c r="D55" s="5"/>
      <c r="E55" s="4"/>
      <c r="F55" s="4"/>
      <c r="G55" s="4"/>
    </row>
    <row r="56" spans="3:7" x14ac:dyDescent="0.2">
      <c r="C56" s="4"/>
      <c r="D56" s="5"/>
      <c r="E56" s="4"/>
      <c r="F56" s="4"/>
      <c r="G56" s="4"/>
    </row>
    <row r="57" spans="3:7" x14ac:dyDescent="0.2">
      <c r="C57" s="4"/>
      <c r="D57" s="5"/>
      <c r="E57" s="4"/>
      <c r="F57" s="4"/>
      <c r="G57" s="4"/>
    </row>
    <row r="58" spans="3:7" x14ac:dyDescent="0.2">
      <c r="C58" s="4"/>
      <c r="D58" s="5"/>
      <c r="E58" s="4"/>
      <c r="F58" s="4"/>
      <c r="G58" s="4"/>
    </row>
    <row r="59" spans="3:7" x14ac:dyDescent="0.2">
      <c r="C59" s="4"/>
      <c r="D59" s="5"/>
      <c r="E59" s="4"/>
      <c r="F59" s="4"/>
      <c r="G59" s="4"/>
    </row>
    <row r="60" spans="3:7" x14ac:dyDescent="0.2">
      <c r="C60" s="4"/>
      <c r="D60" s="5"/>
      <c r="E60" s="4"/>
      <c r="F60" s="4"/>
      <c r="G60" s="4"/>
    </row>
    <row r="61" spans="3:7" x14ac:dyDescent="0.2">
      <c r="C61" s="4"/>
      <c r="D61" s="5"/>
      <c r="E61" s="4"/>
      <c r="F61" s="4"/>
      <c r="G61" s="4"/>
    </row>
    <row r="62" spans="3:7" x14ac:dyDescent="0.2">
      <c r="C62" s="4"/>
      <c r="D62" s="5"/>
      <c r="E62" s="4"/>
      <c r="F62" s="4"/>
      <c r="G62" s="4"/>
    </row>
    <row r="63" spans="3:7" x14ac:dyDescent="0.2">
      <c r="C63" s="4"/>
      <c r="D63" s="5"/>
      <c r="E63" s="4"/>
      <c r="F63" s="4"/>
      <c r="G63" s="4"/>
    </row>
    <row r="64" spans="3:7" x14ac:dyDescent="0.2">
      <c r="C64" s="4"/>
      <c r="D64" s="5"/>
      <c r="E64" s="4"/>
      <c r="F64" s="4"/>
      <c r="G64" s="4"/>
    </row>
    <row r="65" spans="3:7" x14ac:dyDescent="0.2">
      <c r="C65" s="4"/>
      <c r="D65" s="5"/>
      <c r="E65" s="4"/>
      <c r="F65" s="4"/>
      <c r="G65" s="4"/>
    </row>
    <row r="66" spans="3:7" x14ac:dyDescent="0.2">
      <c r="C66" s="4"/>
      <c r="D66" s="5"/>
      <c r="E66" s="4"/>
      <c r="F66" s="4"/>
      <c r="G66" s="4"/>
    </row>
    <row r="67" spans="3:7" x14ac:dyDescent="0.2">
      <c r="C67" s="4"/>
      <c r="D67" s="5"/>
      <c r="E67" s="4"/>
      <c r="F67" s="4"/>
      <c r="G67" s="4"/>
    </row>
    <row r="68" spans="3:7" x14ac:dyDescent="0.2">
      <c r="C68" s="4"/>
      <c r="D68" s="5"/>
      <c r="E68" s="4"/>
      <c r="F68" s="4"/>
      <c r="G68" s="4"/>
    </row>
    <row r="69" spans="3:7" x14ac:dyDescent="0.2">
      <c r="C69" s="4"/>
      <c r="D69" s="5"/>
      <c r="E69" s="4"/>
      <c r="F69" s="4"/>
      <c r="G69" s="4"/>
    </row>
    <row r="70" spans="3:7" x14ac:dyDescent="0.2">
      <c r="C70" s="4"/>
      <c r="D70" s="5"/>
      <c r="E70" s="4"/>
      <c r="F70" s="4"/>
      <c r="G70" s="4"/>
    </row>
    <row r="71" spans="3:7" x14ac:dyDescent="0.2">
      <c r="C71" s="4"/>
      <c r="D71" s="5"/>
      <c r="E71" s="4"/>
      <c r="F71" s="4"/>
      <c r="G71" s="4"/>
    </row>
    <row r="72" spans="3:7" x14ac:dyDescent="0.2">
      <c r="C72" s="4"/>
      <c r="D72" s="5"/>
      <c r="E72" s="4"/>
      <c r="F72" s="4"/>
      <c r="G72" s="4"/>
    </row>
    <row r="73" spans="3:7" x14ac:dyDescent="0.2">
      <c r="C73" s="4"/>
      <c r="D73" s="5"/>
      <c r="E73" s="4"/>
      <c r="F73" s="4"/>
      <c r="G73" s="4"/>
    </row>
    <row r="74" spans="3:7" x14ac:dyDescent="0.2">
      <c r="C74" s="4"/>
      <c r="D74" s="5"/>
      <c r="E74" s="4"/>
      <c r="F74" s="4"/>
      <c r="G74" s="4"/>
    </row>
    <row r="75" spans="3:7" x14ac:dyDescent="0.2">
      <c r="C75" s="4"/>
      <c r="D75" s="5"/>
      <c r="E75" s="4"/>
      <c r="F75" s="4"/>
      <c r="G75" s="4"/>
    </row>
    <row r="76" spans="3:7" x14ac:dyDescent="0.2">
      <c r="C76" s="4"/>
      <c r="D76" s="5"/>
      <c r="E76" s="4"/>
      <c r="F76" s="4"/>
      <c r="G76" s="4"/>
    </row>
    <row r="77" spans="3:7" x14ac:dyDescent="0.2">
      <c r="C77" s="4"/>
      <c r="D77" s="5"/>
      <c r="E77" s="4"/>
      <c r="F77" s="4"/>
      <c r="G77" s="4"/>
    </row>
    <row r="78" spans="3:7" x14ac:dyDescent="0.2">
      <c r="C78" s="4"/>
      <c r="D78" s="5"/>
      <c r="E78" s="4"/>
      <c r="F78" s="4"/>
      <c r="G78" s="4"/>
    </row>
    <row r="79" spans="3:7" x14ac:dyDescent="0.2">
      <c r="C79" s="4"/>
      <c r="D79" s="5"/>
      <c r="E79" s="4"/>
      <c r="F79" s="4"/>
      <c r="G79" s="4"/>
    </row>
    <row r="80" spans="3:7" x14ac:dyDescent="0.2">
      <c r="C80" s="4"/>
      <c r="D80" s="5"/>
      <c r="E80" s="4"/>
      <c r="F80" s="4"/>
      <c r="G80" s="4"/>
    </row>
    <row r="81" spans="3:7" x14ac:dyDescent="0.2">
      <c r="C81" s="4"/>
      <c r="D81" s="5"/>
      <c r="E81" s="4"/>
      <c r="F81" s="4"/>
      <c r="G81" s="4"/>
    </row>
    <row r="82" spans="3:7" x14ac:dyDescent="0.2">
      <c r="C82" s="4"/>
      <c r="D82" s="5"/>
      <c r="E82" s="4"/>
      <c r="F82" s="4"/>
      <c r="G82" s="4"/>
    </row>
    <row r="83" spans="3:7" x14ac:dyDescent="0.2">
      <c r="C83" s="4"/>
      <c r="D83" s="5"/>
      <c r="E83" s="4"/>
      <c r="F83" s="4"/>
      <c r="G83" s="4"/>
    </row>
    <row r="84" spans="3:7" x14ac:dyDescent="0.2">
      <c r="C84" s="4"/>
      <c r="D84" s="5"/>
      <c r="E84" s="4"/>
      <c r="F84" s="4"/>
      <c r="G84" s="4"/>
    </row>
    <row r="85" spans="3:7" x14ac:dyDescent="0.2">
      <c r="C85" s="4"/>
      <c r="D85" s="5"/>
      <c r="E85" s="4"/>
      <c r="F85" s="4"/>
      <c r="G85" s="4"/>
    </row>
    <row r="86" spans="3:7" x14ac:dyDescent="0.2">
      <c r="C86" s="4"/>
      <c r="D86" s="5"/>
      <c r="E86" s="4"/>
      <c r="F86" s="4"/>
      <c r="G86" s="4"/>
    </row>
    <row r="87" spans="3:7" x14ac:dyDescent="0.2">
      <c r="C87" s="4"/>
      <c r="D87" s="5"/>
      <c r="E87" s="4"/>
      <c r="F87" s="4"/>
      <c r="G87" s="4"/>
    </row>
  </sheetData>
  <mergeCells count="7">
    <mergeCell ref="A1:G1"/>
    <mergeCell ref="A2:G2"/>
    <mergeCell ref="D36:E36"/>
    <mergeCell ref="D37:E37"/>
    <mergeCell ref="F36:G36"/>
    <mergeCell ref="F37:G37"/>
    <mergeCell ref="A32:C3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Obras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Cleofas Fadel</cp:lastModifiedBy>
  <cp:lastPrinted>2015-08-13T13:31:17Z</cp:lastPrinted>
  <dcterms:created xsi:type="dcterms:W3CDTF">2011-08-06T18:59:00Z</dcterms:created>
  <dcterms:modified xsi:type="dcterms:W3CDTF">2015-11-06T14:42:46Z</dcterms:modified>
</cp:coreProperties>
</file>