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195" windowHeight="8190" firstSheet="2" activeTab="7"/>
  </bookViews>
  <sheets>
    <sheet name="Prog.0.000" sheetId="1" r:id="rId1"/>
    <sheet name="Prog.0.001" sheetId="2" r:id="rId2"/>
    <sheet name="Prog.0.002" sheetId="3" r:id="rId3"/>
    <sheet name="Prog.0.003" sheetId="7" r:id="rId4"/>
    <sheet name="Prog.0.004" sheetId="6" r:id="rId5"/>
    <sheet name="Prog.0.005" sheetId="5" r:id="rId6"/>
    <sheet name="Prog. 0.006" sheetId="9" r:id="rId7"/>
    <sheet name="Prog. 0.007" sheetId="8" r:id="rId8"/>
    <sheet name="Prog. 0.008" sheetId="11" r:id="rId9"/>
    <sheet name="Prog.0.009" sheetId="10" r:id="rId10"/>
    <sheet name="Prog.0.010" sheetId="4" r:id="rId11"/>
    <sheet name="Prog.0.011" sheetId="12" r:id="rId12"/>
    <sheet name="Prog.0.0012" sheetId="17" r:id="rId13"/>
    <sheet name="Prog.0.014" sheetId="15" r:id="rId14"/>
    <sheet name="Prog.0.015" sheetId="16" r:id="rId15"/>
    <sheet name="Prog.0.016" sheetId="14" r:id="rId16"/>
    <sheet name="Prog.0.017" sheetId="26" r:id="rId17"/>
    <sheet name="Prog.0.018" sheetId="25" r:id="rId18"/>
    <sheet name="Prog.0.019" sheetId="24" r:id="rId19"/>
    <sheet name="Prog.0.020" sheetId="23" r:id="rId20"/>
    <sheet name="Prog.0.021" sheetId="22" r:id="rId21"/>
    <sheet name="Prog.0.023" sheetId="29" r:id="rId22"/>
    <sheet name="Prog.0.024" sheetId="31" r:id="rId23"/>
    <sheet name="Prog.7.777" sheetId="19" r:id="rId24"/>
    <sheet name="Prog.9.999" sheetId="28" r:id="rId25"/>
  </sheets>
  <calcPr calcId="125725"/>
</workbook>
</file>

<file path=xl/calcChain.xml><?xml version="1.0" encoding="utf-8"?>
<calcChain xmlns="http://schemas.openxmlformats.org/spreadsheetml/2006/main">
  <c r="E17" i="16"/>
  <c r="E13" i="28" l="1"/>
  <c r="E12" s="1"/>
  <c r="E12" i="19"/>
  <c r="E13"/>
  <c r="E12" i="31"/>
  <c r="E13"/>
  <c r="E12" i="29"/>
  <c r="E13"/>
  <c r="E12" i="22"/>
  <c r="E13"/>
  <c r="E15"/>
  <c r="E13" i="23"/>
  <c r="E12" s="1"/>
  <c r="E12" i="24"/>
  <c r="E13"/>
  <c r="E12" i="25"/>
  <c r="E13"/>
  <c r="E12" i="26"/>
  <c r="E13"/>
  <c r="E12" i="14"/>
  <c r="E13"/>
  <c r="E12" i="16"/>
  <c r="E13" i="15"/>
  <c r="E12" s="1"/>
  <c r="E15"/>
  <c r="E13" i="17"/>
  <c r="E12" s="1"/>
  <c r="E15"/>
  <c r="E13" i="12"/>
  <c r="E15"/>
  <c r="E14" i="4"/>
  <c r="E13" s="1"/>
  <c r="E16"/>
  <c r="E13" i="10"/>
  <c r="E14"/>
  <c r="E14" i="11"/>
  <c r="E13" s="1"/>
  <c r="E16"/>
  <c r="E13" i="8"/>
  <c r="E14"/>
  <c r="E13" i="9"/>
  <c r="E14"/>
  <c r="E14" i="6"/>
  <c r="E14" i="5"/>
  <c r="E13" s="1"/>
  <c r="E15" i="6"/>
  <c r="E16" i="7"/>
  <c r="E14" i="3"/>
  <c r="E16"/>
  <c r="E14" i="2"/>
  <c r="E16"/>
  <c r="E14" i="1"/>
  <c r="E12" i="12" l="1"/>
  <c r="E18" i="4"/>
  <c r="E18" i="11"/>
  <c r="E17" i="15" l="1"/>
  <c r="E18" i="7"/>
  <c r="E17" i="31"/>
  <c r="E17" i="28" l="1"/>
  <c r="E17" i="19"/>
  <c r="E17" i="29"/>
  <c r="E17" i="22"/>
  <c r="E17" i="23"/>
  <c r="E17" i="24"/>
  <c r="E17" i="25"/>
  <c r="E17" i="26"/>
  <c r="E17" i="14"/>
  <c r="E17" i="17"/>
  <c r="E17" i="12"/>
  <c r="E18" i="10"/>
  <c r="E18" i="9"/>
  <c r="E18" i="5"/>
  <c r="E19" i="6"/>
  <c r="E18" i="3"/>
  <c r="E18" i="2"/>
  <c r="E18" i="1" l="1"/>
  <c r="E18" i="8" l="1"/>
  <c r="E13" i="7" l="1"/>
  <c r="E13" i="3"/>
  <c r="E13" i="2"/>
  <c r="E13" i="1"/>
</calcChain>
</file>

<file path=xl/sharedStrings.xml><?xml version="1.0" encoding="utf-8"?>
<sst xmlns="http://schemas.openxmlformats.org/spreadsheetml/2006/main" count="1084" uniqueCount="369">
  <si>
    <t>PREFEITURA MUNICIPAL DE JAGUARIAÍVA</t>
  </si>
  <si>
    <t>LEI DE DIRTRIZES ORÇAMENTÁRIAS - 2012</t>
  </si>
  <si>
    <t>RELATÓRIO DAS METAS E PRIORIDADES DAS DESPESAS POR PROGRAMAS</t>
  </si>
  <si>
    <t xml:space="preserve">Programa: 0000 - Operações Especiais </t>
  </si>
  <si>
    <t xml:space="preserve">Objetivo: Efetuar despesas que não contribuem para manutenção das ações de governo, das quais não resulta um produto e não geram contra prestação direta, sob a forma de bens ou serviços. </t>
  </si>
  <si>
    <t xml:space="preserve">Público Alvo: População em Geral </t>
  </si>
  <si>
    <t xml:space="preserve">Consolidação dos Valores do Programa </t>
  </si>
  <si>
    <t xml:space="preserve">Indicador (Unidade de Medida) </t>
  </si>
  <si>
    <t>Regionalização</t>
  </si>
  <si>
    <t xml:space="preserve">Totais Esfera/Cat.Econômica Totais </t>
  </si>
  <si>
    <t>Totais</t>
  </si>
  <si>
    <t>Fiscal/Seguridade</t>
  </si>
  <si>
    <t>DEPESAS CORRENTES</t>
  </si>
  <si>
    <t>DESPESAS DE CAPITAL</t>
  </si>
  <si>
    <t xml:space="preserve">AÇÕES DO ORÇAMENTOS FISCAL/SEGURIDADE </t>
  </si>
  <si>
    <t>Período - 2012</t>
  </si>
  <si>
    <t>AÇÃO</t>
  </si>
  <si>
    <t xml:space="preserve">Produto (Unidade) </t>
  </si>
  <si>
    <t xml:space="preserve">Regionalização </t>
  </si>
  <si>
    <t xml:space="preserve">Meta R$ </t>
  </si>
  <si>
    <t>Valor R$</t>
  </si>
  <si>
    <t>TOTAL:</t>
  </si>
  <si>
    <t>Município de Jaguariaíva</t>
  </si>
  <si>
    <t>0.005 - Recolhimento do INSS s/Serviços Autonômos</t>
  </si>
  <si>
    <t>INSS Recolhido (GB)</t>
  </si>
  <si>
    <t>0.006 - Pagamento de Indenizações e Restituições</t>
  </si>
  <si>
    <t>0.008 - Pagamentos de Precatórios de acordo com a Legislação em Vigor</t>
  </si>
  <si>
    <t>Previd.Social Mantida (GB)</t>
  </si>
  <si>
    <t>Pag.Efetuados (GB)</t>
  </si>
  <si>
    <t>Pag.Recolhidos (GB)</t>
  </si>
  <si>
    <t xml:space="preserve">Programa: 0001 - Legislatura Atuante </t>
  </si>
  <si>
    <t>Atividades Legislativas (Percentual)</t>
  </si>
  <si>
    <t xml:space="preserve">Projeto (m² ) </t>
  </si>
  <si>
    <t>1.001 - Ampliação do Prédio do Poder Legislativo</t>
  </si>
  <si>
    <t xml:space="preserve">2.001 - Manutenção do Poder Legislativo </t>
  </si>
  <si>
    <t>Órgão Mantido (GB )</t>
  </si>
  <si>
    <t>Programa: 0002 - Apoio Administrativo</t>
  </si>
  <si>
    <t xml:space="preserve">Objetivo: Atender despesas de origem tipicamente administrativas, mas que colaborem para a consececução de programas finalísticos e não são passíveis de apropriação dos mesmos. </t>
  </si>
  <si>
    <t>Estrutura Administrativa (Percentual)</t>
  </si>
  <si>
    <t>2.003 - Manutenção e Implementação do Procon e Defensoria Pública</t>
  </si>
  <si>
    <t>2.004 - Manutenção dos Serviços Administrativos do Gabinete do Prefeito</t>
  </si>
  <si>
    <t>2.005 - Subsídios do Prefeito e do Vice-Prefeito</t>
  </si>
  <si>
    <t>2.006 - Organização das Comemorações do Aniversário do Município</t>
  </si>
  <si>
    <t>2.007 - Manutenção dos Serviços de Controle Interno</t>
  </si>
  <si>
    <t>Controle Interno Mantido (GB )</t>
  </si>
  <si>
    <t>2.008 - Coordenação e Execução das Atividades Orçamentárias, Financeiras, Contábil e de Controle Interno</t>
  </si>
  <si>
    <t>2.009 - Manutenção dos Serviços Administrativos da SMARH</t>
  </si>
  <si>
    <t>2.010 - Pagamento de Energia Elétrica e Telefonia dos Diversos Órgãos</t>
  </si>
  <si>
    <t>2.011 - Manutenção da Frota Oficial de Veículos</t>
  </si>
  <si>
    <t>2.012 - Contratação de Locações de Imóveis Necessários as Diversas</t>
  </si>
  <si>
    <t>2.013 - Contratação de Estagiários de 2º e 3º Graus, atendendo a demanda de todos os Órgãos da Prefeitura</t>
  </si>
  <si>
    <t>2.016 - Manutenção dos Serviços Administrativos da SMF</t>
  </si>
  <si>
    <t>2.017 - Manutenção do Departamento de Compras e Licitação</t>
  </si>
  <si>
    <t>Departamento Mantido (GB )</t>
  </si>
  <si>
    <t>2.019 - Manutenção do Departamento de Contabilidade e Prestação de Contas</t>
  </si>
  <si>
    <t>2.020 - Manutenção das Atividades Tributação/ Fiscalização/ Tesouraria</t>
  </si>
  <si>
    <t>Atividades Mantidas (GB )</t>
  </si>
  <si>
    <t>2.021 - Publicações de Atos Oficiais</t>
  </si>
  <si>
    <t>2.022 - Divulgação dos Programas de Governo</t>
  </si>
  <si>
    <t>2.024 - Capacitação do Quadro de Profissionais da Área de Assistência Social</t>
  </si>
  <si>
    <t>2.026 - Manutenção dos Serviços Administrativos do Fundo Municipal de Saúde</t>
  </si>
  <si>
    <t>2.027 - Apoio ao Conselho Municipal de Saúde</t>
  </si>
  <si>
    <t>2.028 - Manutenção dos Serviços Administrativos da SMECE</t>
  </si>
  <si>
    <t>2.029 - Ações para Recolhimento do INSS s/Serviços Autonômos</t>
  </si>
  <si>
    <t>2.030 - Manutenção dos Serviços Administrativos do Departamento de Cultura</t>
  </si>
  <si>
    <t>2.031 - Manutenção dos Serviços Administrativos da SMIEH</t>
  </si>
  <si>
    <t>2.032 - Manutenção do Departamento de Projetos, Execução de Obras e Estradas</t>
  </si>
  <si>
    <t>2.033 - Manutenção da Divisão de Urbanismo, Parques e Jardins</t>
  </si>
  <si>
    <t>2.034 - Manutenção dos Servidores Administrativos da SMAMA</t>
  </si>
  <si>
    <t>0.004 - Amortização e Encargos com o IPAS</t>
  </si>
  <si>
    <t xml:space="preserve">2.035 - Manutenção dos Serviços Administrativos do Departamento de Gestão Ambiental, Florestal e Rec.Humanos </t>
  </si>
  <si>
    <t>2.037 - Manutenção dos Serviços Administrativos da SMICT</t>
  </si>
  <si>
    <t>2.038 - Manutenção dos Serviços Administrativos da SMCS</t>
  </si>
  <si>
    <t>2.039 - Manutenção dos Serviços Administrativos do Departamento de Esportes</t>
  </si>
  <si>
    <t xml:space="preserve">Programa: 0003 - Manutenção dos Prórpios Municipais </t>
  </si>
  <si>
    <t xml:space="preserve">Objetivo: Proporcionar melhores condiçoes de uso e segurança aos usuários, realizando ações que visem a manutenção dos Próprios Municipais. </t>
  </si>
  <si>
    <t>Próprios Municipais (Percentual)</t>
  </si>
  <si>
    <t xml:space="preserve">Programa: 0004 - Segurança Pública </t>
  </si>
  <si>
    <t>Objetivo: Proporcionar a cidade de Jaguariaíva, segurança efetiva e contínua, promovendo ações integradas de prevenção, defesa e proteção ao cidadão, constituída de forma participativa e articulada, visando a convicência cidadã.</t>
  </si>
  <si>
    <t xml:space="preserve">Público alvo: População em Geral </t>
  </si>
  <si>
    <t xml:space="preserve">2.041 - Manutenção do Corpo de Bombeiros </t>
  </si>
  <si>
    <t xml:space="preserve">Objetivo: Desenvolver e implementar a política de assistência social considerando as potencialidades da população em situação de risco e vulnerabilidade social. </t>
  </si>
  <si>
    <t xml:space="preserve">Público alvo: População de Baixa Renda </t>
  </si>
  <si>
    <t xml:space="preserve"> Programa: 0005 - Programa de Ação Social</t>
  </si>
  <si>
    <t>2.045 - Benefícios Eventuais</t>
  </si>
  <si>
    <t xml:space="preserve">2.046 - Manutenção do CRAS </t>
  </si>
  <si>
    <t>2.047 - Manutenção da Família Cidadã</t>
  </si>
  <si>
    <t>2.048 - Enfrentamento ao Desemprego</t>
  </si>
  <si>
    <t>Programa: 0006 - Programa de Priorização dos Direitos da Infância</t>
  </si>
  <si>
    <t>Objetivo: Implemento da política em favor da criança e do adolescente</t>
  </si>
  <si>
    <t>Público alvo: Crianças e Adolescentes</t>
  </si>
  <si>
    <t>6.002 - Manutenção dos Programas Primavera e Curumin</t>
  </si>
  <si>
    <t>6.003 - Abrigos a Crianças e Adolescentes em Situação de Risco Pessoal e Social</t>
  </si>
  <si>
    <t>6.004 - Gestão dos Recursos destinados ao Conselho Tutelar</t>
  </si>
  <si>
    <t>6.007 - Programa de Erradicação do Trabalho Infantil - PETI</t>
  </si>
  <si>
    <t>Programa: 0007 - Previdência ao Servidor</t>
  </si>
  <si>
    <t xml:space="preserve">Objetivo: Implementar ações que visem a manutenção do Plano de Previdência aos Servidores Municipais, bem como proceder estudos para implementação de um plano de previdência sustentável para o Município. </t>
  </si>
  <si>
    <t>Público alvo: Servidores Municipais</t>
  </si>
  <si>
    <t>2.049 - Previdência Social a Segurados</t>
  </si>
  <si>
    <t>Programa: 0008 - Saúde Jaguariaiva</t>
  </si>
  <si>
    <t>Objetivo: Gerenciar o Sistema Único de Saúde através de um sistema integrado de serviços de saúde responsável pelas ações de promoção, prevensão e atenção a saúde da gente Jaguariaivense.</t>
  </si>
  <si>
    <t>Público alvo: População em Geral</t>
  </si>
  <si>
    <t xml:space="preserve">2.050 - Manutenção dos Postos de Saúde </t>
  </si>
  <si>
    <t>2.051 - Programa de Atenção Básica de Saúde - PAB FIXO</t>
  </si>
  <si>
    <t>Postos Mantidos(UND)</t>
  </si>
  <si>
    <t>2.052 - Convênio com o Consórcio Inter Municipal CIM - Saúde</t>
  </si>
  <si>
    <t>Convênio Mantido(UND)</t>
  </si>
  <si>
    <t>2.053 - Recolhimento do INSS s/Serviços Autonômos</t>
  </si>
  <si>
    <t>2.054 - Manutenção da Famrácia Básica</t>
  </si>
  <si>
    <t>2.055 - Coleta do Lixo Hospitalar</t>
  </si>
  <si>
    <t>Lixo Hospitalar Coletado(GB)</t>
  </si>
  <si>
    <t>2.056 - Realização de Exames Laboratoriais</t>
  </si>
  <si>
    <t>Exames Realizados(GB)</t>
  </si>
  <si>
    <t>2.057 - Manutenção do Hospital Municipal Carolina Lupion Hospital</t>
  </si>
  <si>
    <t>Hospital Mantido(GB)</t>
  </si>
  <si>
    <t>Vigilância Sanitária Mantida(GB)</t>
  </si>
  <si>
    <t>2.058 - Manutenção da Vigilância Sanitária</t>
  </si>
  <si>
    <t>2.059 - Manutenção da Vigilância Epdemiológica</t>
  </si>
  <si>
    <t xml:space="preserve">Vigilância Epdemiológica Mantida(GB) </t>
  </si>
  <si>
    <t xml:space="preserve">Programa: 0009 - Qualificação Profissional </t>
  </si>
  <si>
    <t xml:space="preserve">Objetivo: Desenvolver programas e ações ligadas a relação de trabalho e programas de cursos profissionalizantes, qualificação e município. </t>
  </si>
  <si>
    <t xml:space="preserve">(Unidade de Medida) </t>
  </si>
  <si>
    <t xml:space="preserve">2.060 - Manutenção da Agência do Trabalhador </t>
  </si>
  <si>
    <t>Agência Mantida GB)</t>
  </si>
  <si>
    <t>2.061 - Manutenção do Ensino Profissionalizante</t>
  </si>
  <si>
    <t>Ensino Profissionalizante Mantido (GB)</t>
  </si>
  <si>
    <t xml:space="preserve">Programa: 0010 - Educação - Qualidade da Educação </t>
  </si>
  <si>
    <t xml:space="preserve">Objetivo: Ampliar o atendimento da Educação Infantil, Ensino Fundamental, Educação de Jovens e Adultos, Educação Especial e Merenda Escolar </t>
  </si>
  <si>
    <t xml:space="preserve">Público alvo: Alunos </t>
  </si>
  <si>
    <t>Obras Mantidas(UND)</t>
  </si>
  <si>
    <t>2.062 - Capacitação Continuada do Quadro Profissionais da Educação</t>
  </si>
  <si>
    <t xml:space="preserve">Quadro de Profissionais Capacitados(UND) </t>
  </si>
  <si>
    <t>2.063 - Manutenção do Ensino Fundamental - LDB</t>
  </si>
  <si>
    <t xml:space="preserve">LDB Mantido (GB </t>
  </si>
  <si>
    <t>2.064 - Manutenção e Revitalização da Merenda Escolar - Ensino Fundamental</t>
  </si>
  <si>
    <t>Alunos Ensino Fundamental (UND)</t>
  </si>
  <si>
    <t>Escolas Recursos Transferidos (UND )</t>
  </si>
  <si>
    <t>2.066 - Manutenção e Reforma de Prédios Escolares</t>
  </si>
  <si>
    <t>Prédios Mantidos e Reformados (UND )</t>
  </si>
  <si>
    <t>2.067 - Manutenção e Revitalização do Transporte Escolar</t>
  </si>
  <si>
    <t>Alunos Transportados (UND)</t>
  </si>
  <si>
    <t xml:space="preserve">2.068 - Manutenção da Educação Básica, Ensino Fundamental, com Recursos do FUNDEB 60% </t>
  </si>
  <si>
    <t xml:space="preserve"> Política de Ensino Mantida (UND)</t>
  </si>
  <si>
    <t xml:space="preserve">2.069 - Manutenção da Educação Básica, Ensino Fundamental, com Recursos do FUNDEB 40% </t>
  </si>
  <si>
    <t>2.070 - Apoio ao Ensino Superior</t>
  </si>
  <si>
    <t>Ensino Superior Apoiado (UND)</t>
  </si>
  <si>
    <t xml:space="preserve">2.072 - Manutenção e Revitalização da Educação Infantil </t>
  </si>
  <si>
    <t>2.073 - Manutenção e Reforma em Prédios dos CIMEI´s - FUNDEB 40%</t>
  </si>
  <si>
    <t xml:space="preserve">2.075 - Manutenção da Educação Infantil, com Recursos do FUNDEB 60% </t>
  </si>
  <si>
    <t>2.076 - Manutenção da Educação Infantil, com Recursos do FUNDEB 40%</t>
  </si>
  <si>
    <t>Política de Ensino Mantida (UND)</t>
  </si>
  <si>
    <t>2.077 - Manutenção do Programa Jovens e Adultos</t>
  </si>
  <si>
    <t>Espaços Esportivos Mantidos (UND)</t>
  </si>
  <si>
    <t xml:space="preserve">Programa: 0011 - Apoio a Cultura </t>
  </si>
  <si>
    <t xml:space="preserve">Objetivo: Desenvolver ações que a difusão e a preservação do conhecimento; difusão da cultura para todas as camadas da população, com o cultivo das artes e atividades literárias. </t>
  </si>
  <si>
    <t>1.003 - Aquisição de Acervo Bibliográfico</t>
  </si>
  <si>
    <t>Acervo Adquirido (UND)</t>
  </si>
  <si>
    <t>2.079 - Promoção Artísticas e Culturais</t>
  </si>
  <si>
    <t>Eventos Realizados (GB )</t>
  </si>
  <si>
    <t>2.080 - Reforma de Espaços Culturais Espaços</t>
  </si>
  <si>
    <t>Espaços Culturais Reformados (UND)</t>
  </si>
  <si>
    <t xml:space="preserve">Programa: 0012 - Pavimentação, Ampliação, Conservação e Manutenção do Sistema Viário </t>
  </si>
  <si>
    <t xml:space="preserve">Objetivo: Melhorar, ampliar, conservar e manter a estrutura viária municipal. </t>
  </si>
  <si>
    <t>1.004 - Pavimentação de Ruas, Passeios, Urbanização e Paisagismo</t>
  </si>
  <si>
    <t>Pavimentação Executada (m² )</t>
  </si>
  <si>
    <t xml:space="preserve">Convênio Mantido (UND) </t>
  </si>
  <si>
    <t>1.050 - Implantação de Infraestrutura Completa e Habitacional</t>
  </si>
  <si>
    <t>2.081 - Conservação e Manutenção de Vias Públicas</t>
  </si>
  <si>
    <t>Vias Públicas Conservadas e Mantidas (GB)</t>
  </si>
  <si>
    <t>(Unidade de Medida)</t>
  </si>
  <si>
    <t xml:space="preserve">Programa: 0014 - Manutenção dos Serviços Públicos </t>
  </si>
  <si>
    <t xml:space="preserve">Objetivo: Realizar ações que visem a execução de serviços urbanos, buscando ofertar a população melhor qualidade de vida. </t>
  </si>
  <si>
    <t>1.005 - Construção do Cemitério Municipal</t>
  </si>
  <si>
    <t xml:space="preserve">Cemitério Construído (m² ) </t>
  </si>
  <si>
    <t>1.006 - Ampliação e Remodelação da Iluminação Pública</t>
  </si>
  <si>
    <t>Iluminação Pública Ampliada e Mantida (M)</t>
  </si>
  <si>
    <t>2.083 - Implantação e Manutenção da Sinalização Viária</t>
  </si>
  <si>
    <t>Sinalização Viária Implantada e Mantida (GB )</t>
  </si>
  <si>
    <t>2.084 - Manutenção dos Serviços de Iluminação Pública</t>
  </si>
  <si>
    <t xml:space="preserve">Iluminação Pública Mantida (GB ) </t>
  </si>
  <si>
    <t>Programa: 0015 - Saneamento Básico</t>
  </si>
  <si>
    <t xml:space="preserve">Objetivo: Implantar, ampliar e melhorar os Sistemas de águas e esgostos, visando a melhoria da qualidade de vida da população atendida pelo SAMAE.  </t>
  </si>
  <si>
    <t>1.007 - Ampliação da Unidade de Administração</t>
  </si>
  <si>
    <t>1.008 - Ampliações e Melhorias do Sistema de Água Rural</t>
  </si>
  <si>
    <t>Rede de Distribuição de Água (m² )</t>
  </si>
  <si>
    <t>Unidade Ampliada (m²)</t>
  </si>
  <si>
    <t>1.009 - Ampliações e Melhorias do Sistema de Água Urbano</t>
  </si>
  <si>
    <t>Adutora (m² )</t>
  </si>
  <si>
    <t>1.010 - Construção de unidades Filtrantes p/o Sistema Captação de Água</t>
  </si>
  <si>
    <t xml:space="preserve"> Unidade Filtrante (m² ) </t>
  </si>
  <si>
    <t>1.011 - Construção do Reservatório para o Sistema de Água Matarazzo</t>
  </si>
  <si>
    <t>Reservatório Construído (UND)</t>
  </si>
  <si>
    <t>1.012 - Construção de Unidades de Elevação de Água</t>
  </si>
  <si>
    <t>Estação Elevatória (UND)</t>
  </si>
  <si>
    <t>1.013 - Construção da Rede Coletora de Esgoto</t>
  </si>
  <si>
    <t>Rede Coletora de Esgoto (m² )</t>
  </si>
  <si>
    <t>1.014 - Construção de Unidade de Elevação de Esgoto</t>
  </si>
  <si>
    <t xml:space="preserve"> Estação Elevatória (UND )</t>
  </si>
  <si>
    <t>1.015 - Reforma da Lagoa Anaeróbia de Esgoto</t>
  </si>
  <si>
    <t>Lagoa Anaerobia Construída (m² )</t>
  </si>
  <si>
    <t>1.032 - Implementação e/ou Ampliação do Sistema de Esgotamento Sanitário</t>
  </si>
  <si>
    <t>Obras Mantidas (m² )</t>
  </si>
  <si>
    <t>2.085 - Manutenção dos Serviços Administrativos</t>
  </si>
  <si>
    <t>Serviços Administrativos Mantidos (GB )</t>
  </si>
  <si>
    <t>2.086 - Operações e Manutenção do Sistema de Água Rural</t>
  </si>
  <si>
    <t>Sistema de Água Mantido (GB )</t>
  </si>
  <si>
    <t>2.087 - Operação e Manutenção do Sistema de Água Urbano</t>
  </si>
  <si>
    <t>Operacionalização do Sistema (GB )</t>
  </si>
  <si>
    <t>2.088 - Operação e Manutenção do Sistema de Esgoto</t>
  </si>
  <si>
    <t>Operacionalização do Sistema (UND )</t>
  </si>
  <si>
    <t xml:space="preserve">Programa: 0016 - Nosso Ambiente </t>
  </si>
  <si>
    <t xml:space="preserve">Objetivo: Promover a conservação do ambiente urbano e natural, através de ações de proteção, recuperação, controle, monitoramento e implantação de áreas de conservação e lazer, visando manter e/ou melhorar a qualidade de vida da população Jaguariaivense. </t>
  </si>
  <si>
    <t>2.089 - Manutenção do Departamento de Limpeza e Serviços Públicos</t>
  </si>
  <si>
    <t xml:space="preserve">2.090 - Manutenção do Horto Municipal </t>
  </si>
  <si>
    <t>Horto Mantido (GB )</t>
  </si>
  <si>
    <t xml:space="preserve">Programa: 0017 - Manutenção do Convênio com a EMATER - Paraná </t>
  </si>
  <si>
    <t xml:space="preserve">Objetivo: Desenvolvimento de projetos sustentáveis buscando a geração de mais renda e trabalho no campo, redução do êxodo rural, além de propiciar condições para melhoria de vida das famílias contribuindo redução do êxodo rural, além de propiciar condições para melhoria de vida das famílias na rurais. </t>
  </si>
  <si>
    <t xml:space="preserve">Apoio a Agricultura (Global) </t>
  </si>
  <si>
    <t>Convênio Mantido (GB )</t>
  </si>
  <si>
    <t>2.091 - Manutenção do Convênio com a Emater - Paraná</t>
  </si>
  <si>
    <t xml:space="preserve">Programa: 0018 - Potencial em Turismo </t>
  </si>
  <si>
    <t xml:space="preserve">Objetivo: Agregar ações que objetivam a promoção do turismo e a divulgação do potencial turístico do Município, além de proporcionar condições para melhoria da qualidade de vida das famílias rurais. </t>
  </si>
  <si>
    <t>Apoio ao Turismo (Percentual)</t>
  </si>
  <si>
    <t>2.092 - Manutenção das Atividades Turísticas</t>
  </si>
  <si>
    <t xml:space="preserve">Programa: 0019 - Comunicação Social </t>
  </si>
  <si>
    <t xml:space="preserve">Objetivo: Divulgar ações governamentais com vistas a integração do atendimento das necessidades do cidadão com os colocados à disposição da comunidade, bem como dar o suporte necessário ao  serviços Executivo em eventos e cerimônias com o adequado protocolo. </t>
  </si>
  <si>
    <t>Equipamentos Readequados e Ampliados (UND)</t>
  </si>
  <si>
    <t>2.093 - Manutenção dos Serviços de Divulgação</t>
  </si>
  <si>
    <t>Serviço Mantido (GB)</t>
  </si>
  <si>
    <t xml:space="preserve">Programa: 0020 - Estradas Municipais </t>
  </si>
  <si>
    <t xml:space="preserve">Objetivo: Manter as estradas municipais em boas condições de trafegabilidade, buscando assegurar o trânsito da população. </t>
  </si>
  <si>
    <t>Veículos Mantidos (UND)</t>
  </si>
  <si>
    <t>2.094 - Manutenção da Divisão da Garagem e Oficina</t>
  </si>
  <si>
    <t>Divisão Mantida (GB)</t>
  </si>
  <si>
    <t xml:space="preserve">2.095 - Conservação e Manutenção da Frota Rodoviária </t>
  </si>
  <si>
    <t>Programa: 0021 - Promoção do Esporte e do Lazer</t>
  </si>
  <si>
    <t xml:space="preserve">Objetivo: Estimular a pratica de esportes, lazer e atividades físicas para o desenvolvimento de potencialidade do ser humano, visando seu bem estar, sua promoção social e sua inserção na sociedade, consolidando  a sua cidadania. </t>
  </si>
  <si>
    <t>2.096 - Manutenção dos Espaços Físicos Existentes</t>
  </si>
  <si>
    <t>2.097 - Reforma e Manutenção dos Espaços Físicos Existentes</t>
  </si>
  <si>
    <t xml:space="preserve">Programa: 0023 - Habitação de Interesse Social </t>
  </si>
  <si>
    <t xml:space="preserve">Objetivo: Projetos de casas populares para população de baixa renda </t>
  </si>
  <si>
    <t xml:space="preserve">Programa: 7777 - Reserva Orçamentária </t>
  </si>
  <si>
    <t xml:space="preserve">Objetivo: Realizar reserva para eventual pagamento da folha dos aposentados e inativos. </t>
  </si>
  <si>
    <t xml:space="preserve">Público alvo: Servidores Municipais </t>
  </si>
  <si>
    <t xml:space="preserve">7.777 - Reserva Orçamentária </t>
  </si>
  <si>
    <t xml:space="preserve">Reserva Orçamentária (UND ) </t>
  </si>
  <si>
    <t xml:space="preserve">Programa: 9999 - Reserva de Contingência </t>
  </si>
  <si>
    <t xml:space="preserve">Objetivo: Atendimento a Passivos Contingentes e outros eventos fiscais imprevistos, consoantes o inciso III do artigo 5º da Lei de Responsabilidade Fiscal. </t>
  </si>
  <si>
    <t>9.001 - Reserva de Contingência</t>
  </si>
  <si>
    <t>Reserva de Contingência (UND )</t>
  </si>
  <si>
    <t>9.999 - Reserva de Contingência</t>
  </si>
  <si>
    <t>100 % (Percentual)</t>
  </si>
  <si>
    <t>Órgão Mantido (GB)</t>
  </si>
  <si>
    <t>Gabinete Mantido (GB)</t>
  </si>
  <si>
    <t>Subisídios Pagos (GB)</t>
  </si>
  <si>
    <t>Comemorações Organizadas (UND)</t>
  </si>
  <si>
    <t>Órgão Mantido (UND)</t>
  </si>
  <si>
    <t>Ativ. Coord. e Executadas (GB)</t>
  </si>
  <si>
    <t>Pag. Efetuados (GB)</t>
  </si>
  <si>
    <t>Veículos Mantidos(GB)</t>
  </si>
  <si>
    <t>Imóveis Locados(UND)</t>
  </si>
  <si>
    <t>Estagiários Contratados (UND)</t>
  </si>
  <si>
    <t>Depart. Mantido (GB)</t>
  </si>
  <si>
    <t>Tarifas Pagas (GB)</t>
  </si>
  <si>
    <t>Atividades Mantidas (GB)</t>
  </si>
  <si>
    <t>Programas Divulgados (GB)</t>
  </si>
  <si>
    <t>Atos Publicados (GB)</t>
  </si>
  <si>
    <t>Profissionais Capacitados (UND)</t>
  </si>
  <si>
    <t>Instituto Mantido (GB)</t>
  </si>
  <si>
    <t>Fundo Mantido (GB)</t>
  </si>
  <si>
    <t>Conselho Mantido (UND)</t>
  </si>
  <si>
    <t>Departamento Mantido (GB)</t>
  </si>
  <si>
    <t>Corpo de Bombeiro Mantido (GB)</t>
  </si>
  <si>
    <t>Asilo B. Jesus Convênios Viabilizados (UND)</t>
  </si>
  <si>
    <t>APAE Convênios Viabilizados (UND)</t>
  </si>
  <si>
    <t>Benefícios Eventuais (UND)</t>
  </si>
  <si>
    <t>Centro de Referência em Assistência Social Centro Mantido (UND)</t>
  </si>
  <si>
    <t>Família Mantida (UND)</t>
  </si>
  <si>
    <t>Pessoas Atendidas (UND)</t>
  </si>
  <si>
    <t>Programas Mantidos (UND)</t>
  </si>
  <si>
    <t>Abrigo Mantido (UND)</t>
  </si>
  <si>
    <t>Conselho Tutelar Mantido (UND)</t>
  </si>
  <si>
    <t>Obras Mantidas (UND)</t>
  </si>
  <si>
    <t>Previdência Social Mantida (GB)</t>
  </si>
  <si>
    <t>Farmácia Mantida (GB)</t>
  </si>
  <si>
    <t>Educação Infantil Mantida e Revitalizada (GB)</t>
  </si>
  <si>
    <t xml:space="preserve">Prédios Mantidos e Reformados (UND) </t>
  </si>
  <si>
    <t>Alunos Alimentados (UND)</t>
  </si>
  <si>
    <t>Adultos Programas Mantidos (UND)</t>
  </si>
  <si>
    <t>Parcelas Amortizadas (UND)</t>
  </si>
  <si>
    <t>Parcelar Pagas (UND)</t>
  </si>
  <si>
    <t>2.110 -  Restituções de Saldos de Convênios</t>
  </si>
  <si>
    <t>Construção (UND)</t>
  </si>
  <si>
    <t>1.053 - Construção da Nova Sede do Paço Municipal</t>
  </si>
  <si>
    <t>Restituições (UND)</t>
  </si>
  <si>
    <t>2.105 - Auxilio Financeiro - Projeto Vida</t>
  </si>
  <si>
    <t>Auxilio Financeiro (GB)</t>
  </si>
  <si>
    <t>2.106 - Auxilio Financeiro - Projeto GRAAD</t>
  </si>
  <si>
    <t>2.107 -  Auxilio Financeiro - Provopar</t>
  </si>
  <si>
    <t>2.109 - Manutenção das Atividades do Conselho Municipal do Idoso</t>
  </si>
  <si>
    <t>Manutenção Conselho (GB)</t>
  </si>
  <si>
    <t>2.108 - Manutenção das Atividades do Conselho Municipal de Assistência Social</t>
  </si>
  <si>
    <t>Manutenção do Conselho (GB)</t>
  </si>
  <si>
    <t>6.009 - Auxilio Financeiro - CASMI</t>
  </si>
  <si>
    <t>6.010 - Auxilio Financeiro - Casa de Nutrição</t>
  </si>
  <si>
    <t>6.011 - Auxilio Financeiro - COAALA</t>
  </si>
  <si>
    <t>6.012 - Manutenção das Atividades do Conselho Municipal dos Direitos da Criança e do Adolescente</t>
  </si>
  <si>
    <t>Programas Programas Assistenciais (GB)</t>
  </si>
  <si>
    <t>0.002 - Contribuições para o Programa de Formação do Patrimônio do Servidor Público PASEP PMJ</t>
  </si>
  <si>
    <t>0.003 - Constribuição para o Programa de Patrimônio do Serviços Público PASEP SAMAE</t>
  </si>
  <si>
    <t>0.007 - Pagamento de Sentenças Judiciais de Pequeno Valor RPV, de acordo com a legislação em vigor</t>
  </si>
  <si>
    <t>0.009 - Aporte do Passivo Atuarial do RPPS IPAS</t>
  </si>
  <si>
    <t>2.036 - Manutenção dos Serviços Administrativos da Divisão de Fomento Agropecuário</t>
  </si>
  <si>
    <t>2.023 - Manutenção dos Serviços Administrativos da SEDES</t>
  </si>
  <si>
    <t>2.002 - Manutenção dos Serviços Administrativos da Procuradoria Geral do Município</t>
  </si>
  <si>
    <t>2.018 - Pagamento de Tarifas Bancárias</t>
  </si>
  <si>
    <t>2.025 - Manutenção dos Serviços Administrativos do Instituto de Previdência Municipal</t>
  </si>
  <si>
    <t>2.042 - Asilo B.Jesus - Viabilização de convênios, Transf.de Recursos</t>
  </si>
  <si>
    <t>2.043 - APAE - Viabilização de convênios, Transf.de Recursos</t>
  </si>
  <si>
    <t>1.066 - Construção da Sede da Secretaria Municipal de Saúde</t>
  </si>
  <si>
    <t>1.057 - Ampliação de Unidades Escolares</t>
  </si>
  <si>
    <t>2.065 - Transferência dos Recursos Recebidos do PDDE - Escolas</t>
  </si>
  <si>
    <t>1.067 - Construção CEMEI Bairro Matarazzo</t>
  </si>
  <si>
    <t>2.074 - Manutenção e Revitalização da Merenda Escolar - Pré Escolas e Creches</t>
  </si>
  <si>
    <t>1.058 -  Construção de Bibliotecas</t>
  </si>
  <si>
    <t>1.061 -  Aquisição de Equipamentos Pesados - Agricultura</t>
  </si>
  <si>
    <t>1.016 - Readequação, Ampliação e Aquisição de Equipamentos Eletrônicos no Sistema de Irradiação</t>
  </si>
  <si>
    <t>1.055 -  Aquisição de Veículos e Equipamentos Pesados</t>
  </si>
  <si>
    <t>1.059 - Desapropriação de Áreas para Construção de Casa Populares</t>
  </si>
  <si>
    <t>Constribuições</t>
  </si>
  <si>
    <t>Objetivo: Legislar sobre assuntos Municipais, fiscalizar os atos da Administração municipal, visando atender exigências e exercer competências definidas na Constituição Estadual, na Lei Orgânica, na Legislação Municipal e no regimento interno.</t>
  </si>
  <si>
    <t>1.052 - Construção do Laboratório de Análises Clínicas, Imagens e Fisioterapia</t>
  </si>
  <si>
    <t>Construção de Prédios Mantidos</t>
  </si>
  <si>
    <t>Desapropriação de Áreas</t>
  </si>
  <si>
    <t>Programa: 0024 - Trânsito mais Seguro</t>
  </si>
  <si>
    <t xml:space="preserve">Objetivo: Implantação e Manutenção do Sistema de Trânsito, através de Conv~enio com o Estado para Municipalização do Sistema de Gerenciamento. </t>
  </si>
  <si>
    <t>Público alvo: População</t>
  </si>
  <si>
    <t>Percentual 100%</t>
  </si>
  <si>
    <t>1.056 - Implantação do Departamento de Trânsito</t>
  </si>
  <si>
    <t>Implantação do Sistema de Trânsito (GB)</t>
  </si>
  <si>
    <t>2.112 - Manutenção do Departamento de Trânsito</t>
  </si>
  <si>
    <t>Departamento de Trânsito (GB)</t>
  </si>
  <si>
    <t>1.070 - Reforma e Ampliação de Próprios Municipais</t>
  </si>
  <si>
    <t>Prédios Mantidos (UND)</t>
  </si>
  <si>
    <t>Prédios Mantidos(UND)</t>
  </si>
  <si>
    <t>1.073 - Encampação de Serviços de Transporte Urbano e Rural</t>
  </si>
  <si>
    <t>Prédios Mantidos(GB)</t>
  </si>
  <si>
    <t>Encampação de Serviços/Transporte (GB)</t>
  </si>
  <si>
    <t>1.074 - Construção Terminal Rodoviário Rural</t>
  </si>
  <si>
    <t>Terminal Rodoviário (m2)</t>
  </si>
  <si>
    <t>1.075 - Rrevitalização da Estação Rodoviária Municipal</t>
  </si>
  <si>
    <t>Revitalização Rodoviária (m2)</t>
  </si>
  <si>
    <t>1.076 - Implantação Usina de Reciclagem</t>
  </si>
  <si>
    <t>Implantação Usina (m2)</t>
  </si>
  <si>
    <t>1.071 - Reforma e Ampliação de Próprios Municipais - Educação</t>
  </si>
  <si>
    <t>1.077 - Construção de Espaços Esportivos</t>
  </si>
  <si>
    <t>1.072 - Reforma e Ampliação de Próprios Municipais - Saúde</t>
  </si>
  <si>
    <t>1.078 - Construção de Unidades de Elevação de Água Rural</t>
  </si>
  <si>
    <t>Veículos e Equip. Mantidos (UND)</t>
  </si>
  <si>
    <t>JOSÉ CLOVIS FARIA DE PAULA</t>
  </si>
  <si>
    <t>Secretário Municipal de Finanças</t>
  </si>
  <si>
    <t>EDSON DA SILVA NAIZER</t>
  </si>
  <si>
    <t>OTÉLIO RENATO BARONI</t>
  </si>
  <si>
    <t>Prefeito Municipal</t>
  </si>
  <si>
    <t>Contador CRC:054396/O-0</t>
  </si>
  <si>
    <t>1.079 - Construção de Unidades de levação de Água Rural</t>
  </si>
  <si>
    <t>Rede Coletora de Esgoto (m2)</t>
  </si>
  <si>
    <r>
      <t>*N.R.</t>
    </r>
    <r>
      <rPr>
        <b/>
        <vertAlign val="superscript"/>
        <sz val="12"/>
        <color theme="1"/>
        <rFont val="Calibri"/>
        <family val="2"/>
        <scheme val="minor"/>
      </rPr>
      <t>03</t>
    </r>
  </si>
  <si>
    <r>
      <t>*N.R.</t>
    </r>
    <r>
      <rPr>
        <b/>
        <vertAlign val="superscript"/>
        <sz val="12"/>
        <color theme="1"/>
        <rFont val="Calibri"/>
        <family val="2"/>
        <scheme val="minor"/>
      </rPr>
      <t>04</t>
    </r>
  </si>
</sst>
</file>

<file path=xl/styles.xml><?xml version="1.0" encoding="utf-8"?>
<styleSheet xmlns="http://schemas.openxmlformats.org/spreadsheetml/2006/main">
  <fonts count="29">
    <font>
      <sz val="11"/>
      <color theme="1"/>
      <name val="Calibri"/>
      <family val="2"/>
      <scheme val="minor"/>
    </font>
    <font>
      <sz val="11"/>
      <color indexed="8"/>
      <name val="Calibri"/>
      <family val="2"/>
    </font>
    <font>
      <sz val="9"/>
      <color indexed="8"/>
      <name val="Arial"/>
      <family val="2"/>
    </font>
    <font>
      <b/>
      <sz val="9"/>
      <color indexed="8"/>
      <name val="Arial"/>
      <family val="2"/>
    </font>
    <font>
      <sz val="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9"/>
      <name val="Arial"/>
      <family val="2"/>
    </font>
    <font>
      <b/>
      <sz val="9"/>
      <name val="Arial"/>
      <family val="2"/>
    </font>
    <font>
      <sz val="11"/>
      <color theme="1"/>
      <name val="Arial"/>
      <family val="2"/>
    </font>
    <font>
      <sz val="9"/>
      <color theme="1"/>
      <name val="Arial"/>
      <family val="2"/>
    </font>
    <font>
      <sz val="11"/>
      <name val="Arial"/>
      <family val="2"/>
    </font>
    <font>
      <b/>
      <sz val="12"/>
      <color theme="1"/>
      <name val="Calibri"/>
      <family val="2"/>
      <scheme val="minor"/>
    </font>
    <font>
      <b/>
      <vertAlign val="superscript"/>
      <sz val="12"/>
      <color theme="1"/>
      <name val="Calibri"/>
      <family val="2"/>
      <scheme val="minor"/>
    </font>
  </fonts>
  <fills count="34">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2">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8" fillId="22" borderId="1" applyNumberFormat="0" applyAlignment="0" applyProtection="0"/>
    <xf numFmtId="0" fontId="9" fillId="23" borderId="2" applyNumberFormat="0" applyAlignment="0" applyProtection="0"/>
    <xf numFmtId="0" fontId="10" fillId="0" borderId="3" applyNumberFormat="0" applyFill="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1" fillId="30" borderId="1" applyNumberFormat="0" applyAlignment="0" applyProtection="0"/>
    <xf numFmtId="0" fontId="12" fillId="31" borderId="0" applyNumberFormat="0" applyBorder="0" applyAlignment="0" applyProtection="0"/>
    <xf numFmtId="0" fontId="13" fillId="32" borderId="0" applyNumberFormat="0" applyBorder="0" applyAlignment="0" applyProtection="0"/>
    <xf numFmtId="0" fontId="1" fillId="33" borderId="4" applyNumberFormat="0" applyFont="0" applyAlignment="0" applyProtection="0"/>
    <xf numFmtId="0" fontId="14" fillId="22"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cellStyleXfs>
  <cellXfs count="96">
    <xf numFmtId="0" fontId="0" fillId="0" borderId="0" xfId="0"/>
    <xf numFmtId="0" fontId="2" fillId="0" borderId="0" xfId="0" applyFont="1"/>
    <xf numFmtId="0" fontId="2" fillId="0" borderId="0" xfId="0" applyFont="1" applyAlignment="1"/>
    <xf numFmtId="0" fontId="2" fillId="0" borderId="0" xfId="0" applyFont="1" applyFill="1" applyAlignment="1">
      <alignment horizontal="left"/>
    </xf>
    <xf numFmtId="0" fontId="2" fillId="0" borderId="0" xfId="0" applyFont="1" applyAlignment="1">
      <alignment vertical="distributed"/>
    </xf>
    <xf numFmtId="0" fontId="2" fillId="0" borderId="0" xfId="0" applyFont="1" applyAlignment="1">
      <alignment horizontal="center" vertical="distributed"/>
    </xf>
    <xf numFmtId="0" fontId="3" fillId="2" borderId="0" xfId="0" applyFont="1" applyFill="1" applyAlignment="1">
      <alignment horizontal="left"/>
    </xf>
    <xf numFmtId="4" fontId="2" fillId="0" borderId="0" xfId="0" applyNumberFormat="1" applyFont="1"/>
    <xf numFmtId="4" fontId="2" fillId="0" borderId="0" xfId="0" applyNumberFormat="1" applyFont="1" applyAlignment="1">
      <alignment horizontal="center"/>
    </xf>
    <xf numFmtId="0" fontId="2" fillId="2" borderId="0" xfId="0" applyFont="1" applyFill="1" applyAlignment="1">
      <alignment horizontal="center"/>
    </xf>
    <xf numFmtId="0" fontId="2" fillId="0" borderId="0" xfId="0" applyFont="1" applyAlignment="1">
      <alignment horizontal="left" vertical="distributed"/>
    </xf>
    <xf numFmtId="0" fontId="2" fillId="0" borderId="0" xfId="0" applyFont="1" applyAlignment="1">
      <alignment horizontal="center"/>
    </xf>
    <xf numFmtId="0" fontId="2" fillId="2" borderId="0" xfId="0" applyFont="1" applyFill="1" applyAlignment="1">
      <alignment horizontal="left"/>
    </xf>
    <xf numFmtId="0" fontId="2" fillId="0" borderId="0" xfId="0" applyFont="1" applyAlignment="1">
      <alignment vertical="distributed" wrapText="1"/>
    </xf>
    <xf numFmtId="0" fontId="22" fillId="0" borderId="0" xfId="0" applyFont="1" applyAlignment="1"/>
    <xf numFmtId="0" fontId="22" fillId="0" borderId="0" xfId="0" applyFont="1" applyAlignment="1">
      <alignment horizontal="left" vertical="distributed"/>
    </xf>
    <xf numFmtId="0" fontId="22" fillId="2" borderId="0" xfId="0" applyFont="1" applyFill="1" applyAlignment="1">
      <alignment horizontal="center"/>
    </xf>
    <xf numFmtId="0" fontId="22" fillId="2" borderId="0" xfId="0" applyFont="1" applyFill="1" applyAlignment="1">
      <alignment horizontal="left"/>
    </xf>
    <xf numFmtId="0" fontId="22" fillId="0" borderId="0" xfId="0" applyFont="1"/>
    <xf numFmtId="4" fontId="22" fillId="2" borderId="0" xfId="0" applyNumberFormat="1" applyFont="1" applyFill="1"/>
    <xf numFmtId="4" fontId="22" fillId="0" borderId="0" xfId="0" applyNumberFormat="1" applyFont="1"/>
    <xf numFmtId="0" fontId="22" fillId="0" borderId="0" xfId="0" applyFont="1" applyFill="1" applyAlignment="1">
      <alignment horizontal="left"/>
    </xf>
    <xf numFmtId="0" fontId="23" fillId="2" borderId="0" xfId="0" applyFont="1" applyFill="1" applyAlignment="1">
      <alignment horizontal="left"/>
    </xf>
    <xf numFmtId="4" fontId="22" fillId="0" borderId="0" xfId="0" applyNumberFormat="1" applyFont="1" applyAlignment="1">
      <alignment horizontal="center"/>
    </xf>
    <xf numFmtId="0" fontId="22" fillId="0" borderId="0" xfId="0" applyFont="1" applyAlignment="1">
      <alignment vertical="distributed"/>
    </xf>
    <xf numFmtId="0" fontId="24" fillId="2" borderId="0" xfId="0" applyFont="1" applyFill="1"/>
    <xf numFmtId="0" fontId="24" fillId="0" borderId="0" xfId="0" applyFont="1"/>
    <xf numFmtId="0" fontId="2" fillId="0" borderId="0" xfId="0" applyFont="1" applyAlignment="1">
      <alignment vertical="justify"/>
    </xf>
    <xf numFmtId="0" fontId="2" fillId="2" borderId="0" xfId="0" applyFont="1" applyFill="1" applyAlignment="1">
      <alignment horizontal="center"/>
    </xf>
    <xf numFmtId="0" fontId="2" fillId="0" borderId="0" xfId="0" applyFont="1" applyAlignment="1">
      <alignment horizontal="center"/>
    </xf>
    <xf numFmtId="0" fontId="2" fillId="2" borderId="0" xfId="0" applyFont="1" applyFill="1" applyAlignment="1">
      <alignment horizontal="left"/>
    </xf>
    <xf numFmtId="4" fontId="2" fillId="0" borderId="0" xfId="0" applyNumberFormat="1" applyFont="1" applyAlignment="1">
      <alignment horizontal="right"/>
    </xf>
    <xf numFmtId="0" fontId="2" fillId="0" borderId="0" xfId="0" applyFont="1" applyAlignment="1">
      <alignment horizontal="center" vertical="justify"/>
    </xf>
    <xf numFmtId="0" fontId="25" fillId="0" borderId="0" xfId="0" applyFont="1"/>
    <xf numFmtId="0" fontId="25" fillId="0" borderId="0" xfId="0" applyFont="1" applyAlignment="1">
      <alignment horizontal="center" vertical="distributed"/>
    </xf>
    <xf numFmtId="0" fontId="2" fillId="0" borderId="0" xfId="0" applyFont="1" applyFill="1"/>
    <xf numFmtId="0" fontId="22" fillId="2" borderId="0" xfId="0" applyFont="1" applyFill="1" applyAlignment="1">
      <alignment horizontal="center"/>
    </xf>
    <xf numFmtId="0" fontId="2" fillId="0" borderId="0" xfId="0" applyFont="1" applyAlignment="1">
      <alignment horizontal="center"/>
    </xf>
    <xf numFmtId="0" fontId="2" fillId="0" borderId="0" xfId="0" applyFont="1" applyFill="1" applyAlignment="1">
      <alignment horizontal="center"/>
    </xf>
    <xf numFmtId="4" fontId="2" fillId="0" borderId="0" xfId="0" applyNumberFormat="1" applyFont="1" applyFill="1" applyAlignment="1">
      <alignment horizontal="right"/>
    </xf>
    <xf numFmtId="0" fontId="2" fillId="0" borderId="0" xfId="0" applyFont="1" applyFill="1" applyAlignment="1"/>
    <xf numFmtId="0" fontId="2" fillId="0" borderId="0" xfId="0" applyFont="1" applyAlignment="1">
      <alignment horizontal="center"/>
    </xf>
    <xf numFmtId="0" fontId="2" fillId="2" borderId="0" xfId="0" applyFont="1" applyFill="1" applyAlignment="1">
      <alignment horizontal="center"/>
    </xf>
    <xf numFmtId="0" fontId="22" fillId="2" borderId="0" xfId="0" applyFont="1" applyFill="1" applyAlignment="1">
      <alignment horizontal="center"/>
    </xf>
    <xf numFmtId="0" fontId="22" fillId="0" borderId="0" xfId="0" applyFont="1" applyAlignment="1">
      <alignment horizontal="center"/>
    </xf>
    <xf numFmtId="0" fontId="22" fillId="2" borderId="0" xfId="0" applyFont="1" applyFill="1" applyAlignment="1">
      <alignment horizontal="left"/>
    </xf>
    <xf numFmtId="0" fontId="2" fillId="0" borderId="0" xfId="0" applyFont="1" applyAlignment="1">
      <alignment horizontal="center"/>
    </xf>
    <xf numFmtId="0" fontId="2" fillId="2" borderId="0" xfId="0" applyFont="1" applyFill="1" applyAlignment="1">
      <alignment horizontal="left"/>
    </xf>
    <xf numFmtId="0" fontId="2" fillId="2" borderId="0" xfId="0" applyFont="1" applyFill="1" applyAlignment="1">
      <alignment horizontal="center"/>
    </xf>
    <xf numFmtId="0" fontId="2" fillId="0" borderId="0" xfId="0" applyFont="1" applyFill="1" applyAlignment="1">
      <alignment vertical="distributed"/>
    </xf>
    <xf numFmtId="0" fontId="22" fillId="0" borderId="0" xfId="0" applyFont="1" applyFill="1" applyAlignment="1">
      <alignment vertical="distributed"/>
    </xf>
    <xf numFmtId="3" fontId="2" fillId="0" borderId="0" xfId="0" applyNumberFormat="1" applyFont="1" applyFill="1" applyAlignment="1">
      <alignment vertical="distributed"/>
    </xf>
    <xf numFmtId="3" fontId="2" fillId="0" borderId="0" xfId="0" applyNumberFormat="1" applyFont="1"/>
    <xf numFmtId="0" fontId="25" fillId="0" borderId="0" xfId="0" applyFont="1" applyFill="1" applyAlignment="1">
      <alignment vertical="distributed"/>
    </xf>
    <xf numFmtId="0" fontId="2" fillId="0" borderId="0" xfId="0" applyFont="1" applyFill="1" applyAlignment="1">
      <alignment vertical="justify"/>
    </xf>
    <xf numFmtId="0" fontId="2" fillId="0" borderId="0" xfId="0" applyFont="1" applyFill="1" applyAlignment="1">
      <alignment horizontal="left" vertical="distributed"/>
    </xf>
    <xf numFmtId="0" fontId="22" fillId="0" borderId="0" xfId="0" applyFont="1" applyAlignment="1">
      <alignment horizontal="center" vertical="distributed"/>
    </xf>
    <xf numFmtId="0" fontId="2" fillId="0" borderId="0" xfId="0" applyFont="1" applyAlignment="1">
      <alignment horizontal="center"/>
    </xf>
    <xf numFmtId="0" fontId="2" fillId="2" borderId="0" xfId="0" applyFont="1" applyFill="1" applyAlignment="1">
      <alignment horizontal="left"/>
    </xf>
    <xf numFmtId="0" fontId="2" fillId="2" borderId="0" xfId="0" applyFont="1" applyFill="1" applyAlignment="1">
      <alignment horizontal="center"/>
    </xf>
    <xf numFmtId="0" fontId="25" fillId="0" borderId="0" xfId="0" applyFont="1" applyAlignment="1"/>
    <xf numFmtId="4" fontId="2" fillId="0" borderId="0" xfId="0" applyNumberFormat="1" applyFont="1" applyFill="1"/>
    <xf numFmtId="0" fontId="2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distributed"/>
    </xf>
    <xf numFmtId="4" fontId="22" fillId="0" borderId="0" xfId="0" applyNumberFormat="1" applyFont="1" applyFill="1"/>
    <xf numFmtId="0" fontId="22" fillId="0" borderId="0" xfId="0" applyFont="1" applyFill="1"/>
    <xf numFmtId="4" fontId="22" fillId="0" borderId="0" xfId="0" applyNumberFormat="1" applyFont="1" applyAlignment="1">
      <alignment horizontal="right"/>
    </xf>
    <xf numFmtId="0" fontId="22" fillId="0" borderId="0" xfId="0" applyFont="1" applyFill="1" applyAlignment="1"/>
    <xf numFmtId="0" fontId="22" fillId="0" borderId="0" xfId="0" applyFont="1" applyFill="1" applyAlignment="1">
      <alignment vertical="justify"/>
    </xf>
    <xf numFmtId="0" fontId="22" fillId="0" borderId="0" xfId="0" applyFont="1" applyAlignment="1">
      <alignment horizontal="center" vertical="justify"/>
    </xf>
    <xf numFmtId="0" fontId="22" fillId="0" borderId="0" xfId="0" applyFont="1" applyFill="1" applyAlignment="1">
      <alignment vertical="distributed" wrapText="1"/>
    </xf>
    <xf numFmtId="0" fontId="22" fillId="0" borderId="0" xfId="0" applyFont="1" applyAlignment="1">
      <alignment horizontal="center" vertical="distributed" wrapText="1"/>
    </xf>
    <xf numFmtId="0" fontId="22" fillId="0" borderId="0" xfId="0" applyFont="1" applyFill="1" applyAlignment="1">
      <alignment wrapText="1"/>
    </xf>
    <xf numFmtId="4" fontId="22" fillId="0" borderId="0" xfId="0" applyNumberFormat="1" applyFont="1" applyFill="1" applyAlignment="1">
      <alignment horizontal="center"/>
    </xf>
    <xf numFmtId="0" fontId="3" fillId="0" borderId="0" xfId="0" applyFont="1" applyFill="1" applyAlignment="1">
      <alignment horizontal="left"/>
    </xf>
    <xf numFmtId="0" fontId="22" fillId="2" borderId="0" xfId="0" applyFont="1" applyFill="1" applyAlignment="1">
      <alignment horizontal="center"/>
    </xf>
    <xf numFmtId="0" fontId="22" fillId="0" borderId="0" xfId="0" applyFont="1" applyAlignment="1">
      <alignment horizontal="center"/>
    </xf>
    <xf numFmtId="0" fontId="22" fillId="2" borderId="0" xfId="0" applyFont="1" applyFill="1" applyAlignment="1">
      <alignment horizontal="left"/>
    </xf>
    <xf numFmtId="0" fontId="26" fillId="0" borderId="0" xfId="0" applyFont="1"/>
    <xf numFmtId="0" fontId="22" fillId="0" borderId="0" xfId="0" applyFont="1" applyFill="1" applyAlignment="1">
      <alignment horizontal="center" vertical="distributed"/>
    </xf>
    <xf numFmtId="4" fontId="22" fillId="0" borderId="0" xfId="0" applyNumberFormat="1" applyFont="1" applyFill="1" applyAlignment="1">
      <alignment horizontal="right"/>
    </xf>
    <xf numFmtId="0" fontId="3" fillId="0" borderId="0" xfId="0" applyFont="1"/>
    <xf numFmtId="0" fontId="27" fillId="0" borderId="0" xfId="0" applyFont="1"/>
    <xf numFmtId="0" fontId="22" fillId="2" borderId="0" xfId="0" applyFont="1" applyFill="1" applyAlignment="1">
      <alignment horizontal="center"/>
    </xf>
    <xf numFmtId="0" fontId="22" fillId="0" borderId="0" xfId="0" applyFont="1" applyAlignment="1">
      <alignment horizontal="left" vertical="distributed"/>
    </xf>
    <xf numFmtId="0" fontId="22" fillId="0" borderId="0" xfId="0" applyFont="1" applyAlignment="1">
      <alignment horizontal="center"/>
    </xf>
    <xf numFmtId="0" fontId="22" fillId="2" borderId="0" xfId="0" applyFont="1" applyFill="1" applyAlignment="1">
      <alignment horizontal="left"/>
    </xf>
    <xf numFmtId="0" fontId="2" fillId="0" borderId="0" xfId="0" applyFont="1" applyAlignment="1">
      <alignment horizontal="center"/>
    </xf>
    <xf numFmtId="0" fontId="2" fillId="2" borderId="0" xfId="0" applyFont="1" applyFill="1" applyAlignment="1">
      <alignment horizontal="left"/>
    </xf>
    <xf numFmtId="0" fontId="2" fillId="0" borderId="0" xfId="0" applyFont="1" applyAlignment="1">
      <alignment horizontal="left" vertical="distributed"/>
    </xf>
    <xf numFmtId="0" fontId="2" fillId="2" borderId="0" xfId="0" applyFont="1" applyFill="1" applyAlignment="1">
      <alignment horizontal="center"/>
    </xf>
    <xf numFmtId="0" fontId="2" fillId="2" borderId="0" xfId="0" applyFont="1" applyFill="1" applyAlignment="1">
      <alignment horizontal="left" vertical="distributed"/>
    </xf>
    <xf numFmtId="0" fontId="2" fillId="0" borderId="0" xfId="0" applyFont="1" applyFill="1" applyAlignment="1">
      <alignment horizontal="center"/>
    </xf>
    <xf numFmtId="0" fontId="22" fillId="2" borderId="0" xfId="0" applyFont="1" applyFill="1" applyAlignment="1">
      <alignment horizontal="left" vertical="distributed"/>
    </xf>
    <xf numFmtId="0" fontId="3" fillId="0" borderId="0" xfId="0" applyFont="1" applyAlignment="1">
      <alignment horizontal="center"/>
    </xf>
  </cellXfs>
  <cellStyles count="42">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Incorreto" xfId="30" builtinId="27" customBuiltin="1"/>
    <cellStyle name="Neutra" xfId="31" builtinId="28" customBuiltin="1"/>
    <cellStyle name="Normal" xfId="0" builtinId="0"/>
    <cellStyle name="Nota" xfId="32" builtinId="10" customBuiltin="1"/>
    <cellStyle name="Saída" xfId="33" builtinId="21" customBuiltin="1"/>
    <cellStyle name="Texto de Aviso" xfId="34" builtinId="11" customBuiltin="1"/>
    <cellStyle name="Texto Explicativo" xfId="35" builtinId="53" customBuiltin="1"/>
    <cellStyle name="Título" xfId="36" builtinId="15" customBuiltin="1"/>
    <cellStyle name="Título 1" xfId="37" builtinId="16" customBuiltin="1"/>
    <cellStyle name="Título 2" xfId="38" builtinId="17" customBuiltin="1"/>
    <cellStyle name="Título 3" xfId="39" builtinId="18" customBuiltin="1"/>
    <cellStyle name="Título 4" xfId="40" builtinId="19"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0</xdr:col>
      <xdr:colOff>828675</xdr:colOff>
      <xdr:row>4</xdr:row>
      <xdr:rowOff>123825</xdr:rowOff>
    </xdr:to>
    <xdr:pic>
      <xdr:nvPicPr>
        <xdr:cNvPr id="2049" name="Imagem 1"/>
        <xdr:cNvPicPr>
          <a:picLocks noChangeAspect="1"/>
        </xdr:cNvPicPr>
      </xdr:nvPicPr>
      <xdr:blipFill>
        <a:blip xmlns:r="http://schemas.openxmlformats.org/officeDocument/2006/relationships" r:embed="rId1" cstate="print"/>
        <a:srcRect/>
        <a:stretch>
          <a:fillRect/>
        </a:stretch>
      </xdr:blipFill>
      <xdr:spPr bwMode="auto">
        <a:xfrm>
          <a:off x="104775" y="66675"/>
          <a:ext cx="723900" cy="666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809625</xdr:colOff>
      <xdr:row>4</xdr:row>
      <xdr:rowOff>104775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85725" y="47625"/>
          <a:ext cx="723900" cy="666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857250</xdr:colOff>
      <xdr:row>4</xdr:row>
      <xdr:rowOff>133350</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133350" y="76200"/>
          <a:ext cx="723900" cy="666750"/>
        </a:xfrm>
        <a:prstGeom prst="rect">
          <a:avLst/>
        </a:prstGeom>
        <a:noFill/>
        <a:ln w="9525">
          <a:noFill/>
          <a:miter lim="800000"/>
          <a:headEnd/>
          <a:tailEnd/>
        </a:ln>
      </xdr:spPr>
    </xdr:pic>
    <xdr:clientData/>
  </xdr:twoCellAnchor>
  <xdr:twoCellAnchor editAs="oneCell">
    <xdr:from>
      <xdr:col>0</xdr:col>
      <xdr:colOff>104775</xdr:colOff>
      <xdr:row>34</xdr:row>
      <xdr:rowOff>28575</xdr:rowOff>
    </xdr:from>
    <xdr:to>
      <xdr:col>0</xdr:col>
      <xdr:colOff>828675</xdr:colOff>
      <xdr:row>38</xdr:row>
      <xdr:rowOff>85725</xdr:rowOff>
    </xdr:to>
    <xdr:pic>
      <xdr:nvPicPr>
        <xdr:cNvPr id="6" name="Imagem 1"/>
        <xdr:cNvPicPr>
          <a:picLocks noChangeAspect="1"/>
        </xdr:cNvPicPr>
      </xdr:nvPicPr>
      <xdr:blipFill>
        <a:blip xmlns:r="http://schemas.openxmlformats.org/officeDocument/2006/relationships" r:embed="rId1" cstate="print"/>
        <a:srcRect/>
        <a:stretch>
          <a:fillRect/>
        </a:stretch>
      </xdr:blipFill>
      <xdr:spPr bwMode="auto">
        <a:xfrm>
          <a:off x="104775" y="6334125"/>
          <a:ext cx="723900" cy="6667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828675</xdr:colOff>
      <xdr:row>4</xdr:row>
      <xdr:rowOff>114300</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104775" y="57150"/>
          <a:ext cx="723900" cy="6667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0</xdr:col>
      <xdr:colOff>847725</xdr:colOff>
      <xdr:row>4</xdr:row>
      <xdr:rowOff>114300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23825" y="57150"/>
          <a:ext cx="723900"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0</xdr:col>
      <xdr:colOff>828675</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66675"/>
          <a:ext cx="723900"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809625</xdr:colOff>
      <xdr:row>4</xdr:row>
      <xdr:rowOff>133350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85725" y="76200"/>
          <a:ext cx="723900" cy="666750"/>
        </a:xfrm>
        <a:prstGeom prst="rect">
          <a:avLst/>
        </a:prstGeom>
        <a:noFill/>
        <a:ln w="9525">
          <a:noFill/>
          <a:miter lim="800000"/>
          <a:headEnd/>
          <a:tailEnd/>
        </a:ln>
      </xdr:spPr>
    </xdr:pic>
    <xdr:clientData/>
  </xdr:twoCellAnchor>
  <xdr:twoCellAnchor editAs="oneCell">
    <xdr:from>
      <xdr:col>0</xdr:col>
      <xdr:colOff>114300</xdr:colOff>
      <xdr:row>31</xdr:row>
      <xdr:rowOff>95250</xdr:rowOff>
    </xdr:from>
    <xdr:to>
      <xdr:col>0</xdr:col>
      <xdr:colOff>838200</xdr:colOff>
      <xdr:row>36</xdr:row>
      <xdr:rowOff>0</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114300" y="6381750"/>
          <a:ext cx="723900" cy="6667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809625</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85725" y="66675"/>
          <a:ext cx="723900" cy="6667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828675</xdr:colOff>
      <xdr:row>4</xdr:row>
      <xdr:rowOff>133350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76200"/>
          <a:ext cx="723900" cy="6667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828675</xdr:colOff>
      <xdr:row>4</xdr:row>
      <xdr:rowOff>133350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76200"/>
          <a:ext cx="723900" cy="6667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838200</xdr:colOff>
      <xdr:row>4</xdr:row>
      <xdr:rowOff>114300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14300" y="57150"/>
          <a:ext cx="7239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0</xdr:col>
      <xdr:colOff>828675</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66675"/>
          <a:ext cx="723900" cy="6667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0</xdr:col>
      <xdr:colOff>838200</xdr:colOff>
      <xdr:row>4</xdr:row>
      <xdr:rowOff>104775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14300" y="47625"/>
          <a:ext cx="723900" cy="6667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828675</xdr:colOff>
      <xdr:row>4</xdr:row>
      <xdr:rowOff>114300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57150"/>
          <a:ext cx="723900" cy="6667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828675</xdr:colOff>
      <xdr:row>4</xdr:row>
      <xdr:rowOff>133350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04775" y="76200"/>
          <a:ext cx="723900" cy="6667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809625</xdr:colOff>
      <xdr:row>4</xdr:row>
      <xdr:rowOff>104775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85725" y="47625"/>
          <a:ext cx="723900" cy="6667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0</xdr:col>
      <xdr:colOff>857250</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33350" y="66675"/>
          <a:ext cx="723900" cy="66675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123825</xdr:colOff>
      <xdr:row>0</xdr:row>
      <xdr:rowOff>47625</xdr:rowOff>
    </xdr:from>
    <xdr:to>
      <xdr:col>0</xdr:col>
      <xdr:colOff>847725</xdr:colOff>
      <xdr:row>4</xdr:row>
      <xdr:rowOff>104775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23825" y="47625"/>
          <a:ext cx="7239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790575</xdr:colOff>
      <xdr:row>4</xdr:row>
      <xdr:rowOff>114300</xdr:rowOff>
    </xdr:to>
    <xdr:pic>
      <xdr:nvPicPr>
        <xdr:cNvPr id="4097" name="Imagem 2"/>
        <xdr:cNvPicPr>
          <a:picLocks noChangeAspect="1"/>
        </xdr:cNvPicPr>
      </xdr:nvPicPr>
      <xdr:blipFill>
        <a:blip xmlns:r="http://schemas.openxmlformats.org/officeDocument/2006/relationships" r:embed="rId1" cstate="print"/>
        <a:srcRect/>
        <a:stretch>
          <a:fillRect/>
        </a:stretch>
      </xdr:blipFill>
      <xdr:spPr bwMode="auto">
        <a:xfrm>
          <a:off x="66675" y="57150"/>
          <a:ext cx="723900" cy="666750"/>
        </a:xfrm>
        <a:prstGeom prst="rect">
          <a:avLst/>
        </a:prstGeom>
        <a:noFill/>
        <a:ln w="9525">
          <a:noFill/>
          <a:miter lim="800000"/>
          <a:headEnd/>
          <a:tailEnd/>
        </a:ln>
      </xdr:spPr>
    </xdr:pic>
    <xdr:clientData/>
  </xdr:twoCellAnchor>
  <xdr:twoCellAnchor editAs="oneCell">
    <xdr:from>
      <xdr:col>0</xdr:col>
      <xdr:colOff>66675</xdr:colOff>
      <xdr:row>34</xdr:row>
      <xdr:rowOff>57150</xdr:rowOff>
    </xdr:from>
    <xdr:to>
      <xdr:col>0</xdr:col>
      <xdr:colOff>790575</xdr:colOff>
      <xdr:row>38</xdr:row>
      <xdr:rowOff>114300</xdr:rowOff>
    </xdr:to>
    <xdr:pic>
      <xdr:nvPicPr>
        <xdr:cNvPr id="4098" name="Imagem 3"/>
        <xdr:cNvPicPr>
          <a:picLocks noChangeAspect="1"/>
        </xdr:cNvPicPr>
      </xdr:nvPicPr>
      <xdr:blipFill>
        <a:blip xmlns:r="http://schemas.openxmlformats.org/officeDocument/2006/relationships" r:embed="rId1" cstate="print"/>
        <a:srcRect/>
        <a:stretch>
          <a:fillRect/>
        </a:stretch>
      </xdr:blipFill>
      <xdr:spPr bwMode="auto">
        <a:xfrm>
          <a:off x="66675" y="6486525"/>
          <a:ext cx="723900" cy="666750"/>
        </a:xfrm>
        <a:prstGeom prst="rect">
          <a:avLst/>
        </a:prstGeom>
        <a:noFill/>
        <a:ln w="9525">
          <a:noFill/>
          <a:miter lim="800000"/>
          <a:headEnd/>
          <a:tailEnd/>
        </a:ln>
      </xdr:spPr>
    </xdr:pic>
    <xdr:clientData/>
  </xdr:twoCellAnchor>
  <xdr:twoCellAnchor editAs="oneCell">
    <xdr:from>
      <xdr:col>0</xdr:col>
      <xdr:colOff>66675</xdr:colOff>
      <xdr:row>64</xdr:row>
      <xdr:rowOff>57150</xdr:rowOff>
    </xdr:from>
    <xdr:to>
      <xdr:col>0</xdr:col>
      <xdr:colOff>790575</xdr:colOff>
      <xdr:row>68</xdr:row>
      <xdr:rowOff>114300</xdr:rowOff>
    </xdr:to>
    <xdr:pic>
      <xdr:nvPicPr>
        <xdr:cNvPr id="4099" name="Imagem 4"/>
        <xdr:cNvPicPr>
          <a:picLocks noChangeAspect="1"/>
        </xdr:cNvPicPr>
      </xdr:nvPicPr>
      <xdr:blipFill>
        <a:blip xmlns:r="http://schemas.openxmlformats.org/officeDocument/2006/relationships" r:embed="rId1" cstate="print"/>
        <a:srcRect/>
        <a:stretch>
          <a:fillRect/>
        </a:stretch>
      </xdr:blipFill>
      <xdr:spPr bwMode="auto">
        <a:xfrm>
          <a:off x="66675" y="12896850"/>
          <a:ext cx="7239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809625</xdr:colOff>
      <xdr:row>4</xdr:row>
      <xdr:rowOff>104775</xdr:rowOff>
    </xdr:to>
    <xdr:pic>
      <xdr:nvPicPr>
        <xdr:cNvPr id="1025" name="Imagem 2"/>
        <xdr:cNvPicPr>
          <a:picLocks noChangeAspect="1"/>
        </xdr:cNvPicPr>
      </xdr:nvPicPr>
      <xdr:blipFill>
        <a:blip xmlns:r="http://schemas.openxmlformats.org/officeDocument/2006/relationships" r:embed="rId1" cstate="print"/>
        <a:srcRect/>
        <a:stretch>
          <a:fillRect/>
        </a:stretch>
      </xdr:blipFill>
      <xdr:spPr bwMode="auto">
        <a:xfrm>
          <a:off x="85725" y="47625"/>
          <a:ext cx="7239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0</xdr:col>
      <xdr:colOff>819150</xdr:colOff>
      <xdr:row>4</xdr:row>
      <xdr:rowOff>114300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95250" y="57150"/>
          <a:ext cx="7239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809625</xdr:colOff>
      <xdr:row>4</xdr:row>
      <xdr:rowOff>114300</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85725" y="57150"/>
          <a:ext cx="723900" cy="666750"/>
        </a:xfrm>
        <a:prstGeom prst="rect">
          <a:avLst/>
        </a:prstGeom>
        <a:noFill/>
        <a:ln w="9525">
          <a:noFill/>
          <a:miter lim="800000"/>
          <a:headEnd/>
          <a:tailEnd/>
        </a:ln>
      </xdr:spPr>
    </xdr:pic>
    <xdr:clientData/>
  </xdr:twoCellAnchor>
  <xdr:twoCellAnchor editAs="oneCell">
    <xdr:from>
      <xdr:col>0</xdr:col>
      <xdr:colOff>85725</xdr:colOff>
      <xdr:row>32</xdr:row>
      <xdr:rowOff>57150</xdr:rowOff>
    </xdr:from>
    <xdr:to>
      <xdr:col>0</xdr:col>
      <xdr:colOff>809625</xdr:colOff>
      <xdr:row>36</xdr:row>
      <xdr:rowOff>114300</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85725" y="57150"/>
          <a:ext cx="723900" cy="666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800100</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76200" y="66675"/>
          <a:ext cx="723900" cy="6667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0</xdr:col>
      <xdr:colOff>838200</xdr:colOff>
      <xdr:row>4</xdr:row>
      <xdr:rowOff>123825</xdr:rowOff>
    </xdr:to>
    <xdr:pic>
      <xdr:nvPicPr>
        <xdr:cNvPr id="3" name="Imagem 1"/>
        <xdr:cNvPicPr>
          <a:picLocks noChangeAspect="1"/>
        </xdr:cNvPicPr>
      </xdr:nvPicPr>
      <xdr:blipFill>
        <a:blip xmlns:r="http://schemas.openxmlformats.org/officeDocument/2006/relationships" r:embed="rId1" cstate="print"/>
        <a:srcRect/>
        <a:stretch>
          <a:fillRect/>
        </a:stretch>
      </xdr:blipFill>
      <xdr:spPr bwMode="auto">
        <a:xfrm>
          <a:off x="114300" y="66675"/>
          <a:ext cx="723900" cy="6667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0</xdr:col>
      <xdr:colOff>828675</xdr:colOff>
      <xdr:row>4</xdr:row>
      <xdr:rowOff>142875</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104775" y="85725"/>
          <a:ext cx="7239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9"/>
  <sheetViews>
    <sheetView workbookViewId="0">
      <selection activeCell="E18" sqref="E18"/>
    </sheetView>
  </sheetViews>
  <sheetFormatPr defaultRowHeight="12"/>
  <cols>
    <col min="1" max="1" width="53.28515625" style="18" customWidth="1"/>
    <col min="2" max="2" width="19.140625" style="18" bestFit="1" customWidth="1"/>
    <col min="3" max="3" width="28" style="18" customWidth="1"/>
    <col min="4" max="4" width="9.140625" style="18"/>
    <col min="5" max="5" width="18.140625" style="18" customWidth="1"/>
    <col min="6" max="16384" width="9.140625" style="18"/>
  </cols>
  <sheetData>
    <row r="1" spans="1:12">
      <c r="A1" s="86" t="s">
        <v>0</v>
      </c>
      <c r="B1" s="86"/>
      <c r="C1" s="86"/>
      <c r="D1" s="86"/>
      <c r="E1" s="86"/>
      <c r="F1" s="14"/>
      <c r="G1" s="14"/>
      <c r="H1" s="14"/>
      <c r="I1" s="14"/>
      <c r="J1" s="14"/>
      <c r="K1" s="14"/>
      <c r="L1" s="14"/>
    </row>
    <row r="2" spans="1:12">
      <c r="A2" s="86" t="s">
        <v>1</v>
      </c>
      <c r="B2" s="86"/>
      <c r="C2" s="86"/>
      <c r="D2" s="86"/>
      <c r="E2" s="86"/>
      <c r="F2" s="14"/>
      <c r="G2" s="14"/>
      <c r="H2" s="14"/>
      <c r="I2" s="14"/>
      <c r="J2" s="14"/>
      <c r="K2" s="14"/>
      <c r="L2" s="14"/>
    </row>
    <row r="3" spans="1:12">
      <c r="A3" s="86" t="s">
        <v>2</v>
      </c>
      <c r="B3" s="86"/>
      <c r="C3" s="86"/>
      <c r="D3" s="86"/>
      <c r="E3" s="86"/>
      <c r="F3" s="14"/>
      <c r="G3" s="14"/>
      <c r="H3" s="14"/>
      <c r="I3" s="14"/>
      <c r="J3" s="14"/>
      <c r="K3" s="14"/>
      <c r="L3" s="14"/>
    </row>
    <row r="6" spans="1:12">
      <c r="A6" s="87" t="s">
        <v>3</v>
      </c>
      <c r="B6" s="87"/>
      <c r="C6" s="87"/>
      <c r="D6" s="87"/>
      <c r="E6" s="87"/>
    </row>
    <row r="8" spans="1:12" ht="23.25" customHeight="1">
      <c r="A8" s="85" t="s">
        <v>4</v>
      </c>
      <c r="B8" s="85"/>
      <c r="C8" s="85"/>
      <c r="D8" s="85"/>
      <c r="E8" s="85"/>
    </row>
    <row r="9" spans="1:12">
      <c r="A9" s="15"/>
      <c r="B9" s="15"/>
      <c r="C9" s="15"/>
      <c r="D9" s="15"/>
      <c r="E9" s="15"/>
    </row>
    <row r="10" spans="1:12">
      <c r="A10" s="14" t="s">
        <v>5</v>
      </c>
      <c r="B10" s="14"/>
      <c r="C10" s="14"/>
      <c r="D10" s="14"/>
      <c r="E10" s="14"/>
    </row>
    <row r="11" spans="1:12">
      <c r="A11" s="43"/>
      <c r="B11" s="16"/>
      <c r="C11" s="16" t="s">
        <v>6</v>
      </c>
      <c r="D11" s="16"/>
      <c r="E11" s="16"/>
    </row>
    <row r="12" spans="1:12">
      <c r="A12" s="45" t="s">
        <v>7</v>
      </c>
      <c r="B12" s="16" t="s">
        <v>8</v>
      </c>
      <c r="C12" s="16" t="s">
        <v>9</v>
      </c>
      <c r="D12" s="16"/>
      <c r="E12" s="16" t="s">
        <v>10</v>
      </c>
    </row>
    <row r="13" spans="1:12">
      <c r="A13" s="18" t="s">
        <v>251</v>
      </c>
      <c r="C13" s="18" t="s">
        <v>11</v>
      </c>
      <c r="E13" s="19">
        <f>E14+E16</f>
        <v>1517412.12</v>
      </c>
    </row>
    <row r="14" spans="1:12">
      <c r="C14" s="18" t="s">
        <v>12</v>
      </c>
      <c r="E14" s="20">
        <f>E22+E23+E24+E25+E26+E27+E28+E29</f>
        <v>1517412.12</v>
      </c>
    </row>
    <row r="16" spans="1:12">
      <c r="C16" s="18" t="s">
        <v>13</v>
      </c>
      <c r="E16" s="20">
        <v>0</v>
      </c>
    </row>
    <row r="17" spans="1:5">
      <c r="E17" s="20"/>
    </row>
    <row r="18" spans="1:5">
      <c r="C18" s="18" t="s">
        <v>21</v>
      </c>
      <c r="E18" s="19">
        <f>SUM(E22:E29)</f>
        <v>1517412.12</v>
      </c>
    </row>
    <row r="19" spans="1:5">
      <c r="A19" s="21" t="s">
        <v>14</v>
      </c>
    </row>
    <row r="20" spans="1:5">
      <c r="A20" s="17"/>
      <c r="B20" s="16"/>
      <c r="C20" s="16"/>
      <c r="D20" s="84" t="s">
        <v>15</v>
      </c>
      <c r="E20" s="84"/>
    </row>
    <row r="21" spans="1:5">
      <c r="A21" s="22" t="s">
        <v>16</v>
      </c>
      <c r="B21" s="16" t="s">
        <v>17</v>
      </c>
      <c r="C21" s="16" t="s">
        <v>18</v>
      </c>
      <c r="D21" s="16" t="s">
        <v>19</v>
      </c>
      <c r="E21" s="16" t="s">
        <v>20</v>
      </c>
    </row>
    <row r="22" spans="1:5" ht="24">
      <c r="A22" s="24" t="s">
        <v>308</v>
      </c>
      <c r="B22" s="44" t="s">
        <v>290</v>
      </c>
      <c r="C22" s="44" t="s">
        <v>22</v>
      </c>
      <c r="D22" s="23">
        <v>1</v>
      </c>
      <c r="E22" s="20">
        <v>450000</v>
      </c>
    </row>
    <row r="23" spans="1:5" ht="24">
      <c r="A23" s="24" t="s">
        <v>309</v>
      </c>
      <c r="B23" s="44" t="s">
        <v>329</v>
      </c>
      <c r="C23" s="77" t="s">
        <v>22</v>
      </c>
      <c r="D23" s="23">
        <v>4.16</v>
      </c>
      <c r="E23" s="20">
        <v>37412.120000000003</v>
      </c>
    </row>
    <row r="24" spans="1:5" ht="24">
      <c r="A24" s="14" t="s">
        <v>69</v>
      </c>
      <c r="B24" s="56" t="s">
        <v>289</v>
      </c>
      <c r="C24" s="44" t="s">
        <v>22</v>
      </c>
      <c r="D24" s="23">
        <v>1</v>
      </c>
      <c r="E24" s="20">
        <v>170000</v>
      </c>
    </row>
    <row r="25" spans="1:5">
      <c r="A25" s="18" t="s">
        <v>23</v>
      </c>
      <c r="B25" s="44" t="s">
        <v>24</v>
      </c>
      <c r="C25" s="44" t="s">
        <v>22</v>
      </c>
      <c r="D25" s="23">
        <v>1</v>
      </c>
      <c r="E25" s="20">
        <v>30000</v>
      </c>
    </row>
    <row r="26" spans="1:5">
      <c r="A26" s="18" t="s">
        <v>25</v>
      </c>
      <c r="B26" s="56" t="s">
        <v>28</v>
      </c>
      <c r="C26" s="44" t="s">
        <v>22</v>
      </c>
      <c r="D26" s="23">
        <v>1</v>
      </c>
      <c r="E26" s="20">
        <v>10000</v>
      </c>
    </row>
    <row r="27" spans="1:5" ht="25.5" customHeight="1">
      <c r="A27" s="24" t="s">
        <v>310</v>
      </c>
      <c r="B27" s="56" t="s">
        <v>29</v>
      </c>
      <c r="C27" s="44" t="s">
        <v>22</v>
      </c>
      <c r="D27" s="23">
        <v>1</v>
      </c>
      <c r="E27" s="20">
        <v>250000</v>
      </c>
    </row>
    <row r="28" spans="1:5" ht="24">
      <c r="A28" s="24" t="s">
        <v>26</v>
      </c>
      <c r="B28" s="56" t="s">
        <v>28</v>
      </c>
      <c r="C28" s="44" t="s">
        <v>22</v>
      </c>
      <c r="D28" s="23">
        <v>1</v>
      </c>
      <c r="E28" s="20">
        <v>180000</v>
      </c>
    </row>
    <row r="29" spans="1:5" ht="24">
      <c r="A29" s="14" t="s">
        <v>311</v>
      </c>
      <c r="B29" s="56" t="s">
        <v>27</v>
      </c>
      <c r="C29" s="44" t="s">
        <v>22</v>
      </c>
      <c r="D29" s="23"/>
      <c r="E29" s="20">
        <v>390000</v>
      </c>
    </row>
  </sheetData>
  <mergeCells count="6">
    <mergeCell ref="D20:E20"/>
    <mergeCell ref="A8:E8"/>
    <mergeCell ref="A3:E3"/>
    <mergeCell ref="A1:E1"/>
    <mergeCell ref="A2:E2"/>
    <mergeCell ref="A6:E6"/>
  </mergeCells>
  <phoneticPr fontId="4"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L30"/>
  <sheetViews>
    <sheetView topLeftCell="C10" workbookViewId="0">
      <selection activeCell="A23" sqref="A23:XFD23"/>
    </sheetView>
  </sheetViews>
  <sheetFormatPr defaultRowHeight="12"/>
  <cols>
    <col min="1" max="1" width="61.28515625" style="1" customWidth="1"/>
    <col min="2" max="2" width="19.140625" style="1" bestFit="1" customWidth="1"/>
    <col min="3" max="3" width="22.710937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119</v>
      </c>
      <c r="B6" s="89"/>
      <c r="C6" s="89"/>
      <c r="D6" s="89"/>
      <c r="E6" s="89"/>
    </row>
    <row r="8" spans="1:12" ht="13.5" customHeight="1">
      <c r="A8" s="90" t="s">
        <v>120</v>
      </c>
      <c r="B8" s="90"/>
      <c r="C8" s="90"/>
      <c r="D8" s="90"/>
      <c r="E8" s="90"/>
    </row>
    <row r="9" spans="1:12" ht="14.25">
      <c r="A9" s="26" t="s">
        <v>79</v>
      </c>
      <c r="B9" s="10"/>
      <c r="C9" s="10"/>
      <c r="D9" s="10"/>
      <c r="E9" s="10"/>
    </row>
    <row r="10" spans="1:12">
      <c r="A10" s="2"/>
      <c r="B10" s="2"/>
      <c r="C10" s="2"/>
      <c r="D10" s="2"/>
      <c r="E10" s="2"/>
    </row>
    <row r="11" spans="1:12">
      <c r="A11" s="9"/>
      <c r="B11" s="9"/>
      <c r="C11" s="9" t="s">
        <v>6</v>
      </c>
      <c r="D11" s="9"/>
      <c r="E11" s="9"/>
    </row>
    <row r="12" spans="1:12">
      <c r="A12" s="12" t="s">
        <v>7</v>
      </c>
      <c r="B12" s="9" t="s">
        <v>8</v>
      </c>
      <c r="C12" s="9" t="s">
        <v>9</v>
      </c>
      <c r="D12" s="9"/>
      <c r="E12" s="43" t="s">
        <v>10</v>
      </c>
    </row>
    <row r="13" spans="1:12">
      <c r="A13" s="1" t="s">
        <v>121</v>
      </c>
      <c r="C13" s="1" t="s">
        <v>11</v>
      </c>
      <c r="E13" s="19">
        <f>E14+E16</f>
        <v>95000</v>
      </c>
    </row>
    <row r="14" spans="1:12">
      <c r="C14" s="1" t="s">
        <v>12</v>
      </c>
      <c r="E14" s="20">
        <f>E22+E23</f>
        <v>95000</v>
      </c>
    </row>
    <row r="15" spans="1:12">
      <c r="E15" s="18"/>
    </row>
    <row r="16" spans="1:12">
      <c r="C16" s="1" t="s">
        <v>13</v>
      </c>
      <c r="E16" s="20">
        <v>0</v>
      </c>
    </row>
    <row r="17" spans="1:5">
      <c r="E17" s="20"/>
    </row>
    <row r="18" spans="1:5">
      <c r="C18" s="1" t="s">
        <v>21</v>
      </c>
      <c r="E18" s="19">
        <f>SUM(E22:E23)</f>
        <v>95000</v>
      </c>
    </row>
    <row r="19" spans="1:5">
      <c r="A19" s="3" t="s">
        <v>14</v>
      </c>
      <c r="E19" s="18"/>
    </row>
    <row r="20" spans="1:5">
      <c r="A20" s="12"/>
      <c r="B20" s="9"/>
      <c r="C20" s="9"/>
      <c r="D20" s="91" t="s">
        <v>15</v>
      </c>
      <c r="E20" s="91"/>
    </row>
    <row r="21" spans="1:5">
      <c r="A21" s="6" t="s">
        <v>16</v>
      </c>
      <c r="B21" s="9" t="s">
        <v>17</v>
      </c>
      <c r="C21" s="9" t="s">
        <v>18</v>
      </c>
      <c r="D21" s="9" t="s">
        <v>19</v>
      </c>
      <c r="E21" s="9" t="s">
        <v>20</v>
      </c>
    </row>
    <row r="22" spans="1:5">
      <c r="A22" s="4" t="s">
        <v>122</v>
      </c>
      <c r="B22" s="5" t="s">
        <v>123</v>
      </c>
      <c r="C22" s="11" t="s">
        <v>22</v>
      </c>
      <c r="D22" s="8">
        <v>1</v>
      </c>
      <c r="E22" s="65">
        <v>15000</v>
      </c>
    </row>
    <row r="23" spans="1:5" ht="36">
      <c r="A23" s="1" t="s">
        <v>124</v>
      </c>
      <c r="B23" s="5" t="s">
        <v>125</v>
      </c>
      <c r="C23" s="11" t="s">
        <v>22</v>
      </c>
      <c r="D23" s="8">
        <v>1</v>
      </c>
      <c r="E23" s="65">
        <v>80000</v>
      </c>
    </row>
    <row r="24" spans="1:5">
      <c r="B24" s="41"/>
      <c r="C24" s="11"/>
      <c r="D24" s="8"/>
      <c r="E24" s="7"/>
    </row>
    <row r="25" spans="1:5">
      <c r="A25" s="4"/>
      <c r="B25" s="11"/>
      <c r="C25" s="11"/>
      <c r="D25" s="8"/>
      <c r="E25" s="7"/>
    </row>
    <row r="26" spans="1:5">
      <c r="B26" s="11"/>
      <c r="C26" s="11"/>
      <c r="D26" s="8"/>
      <c r="E26" s="7"/>
    </row>
    <row r="27" spans="1:5">
      <c r="B27" s="5"/>
      <c r="C27" s="11"/>
      <c r="D27" s="8"/>
      <c r="E27" s="7"/>
    </row>
    <row r="28" spans="1:5">
      <c r="A28" s="4"/>
      <c r="B28" s="5"/>
      <c r="C28" s="11"/>
      <c r="D28" s="8"/>
      <c r="E28" s="7"/>
    </row>
    <row r="29" spans="1:5">
      <c r="A29" s="4"/>
      <c r="B29" s="5"/>
      <c r="C29" s="11"/>
      <c r="D29" s="8"/>
      <c r="E29" s="7"/>
    </row>
    <row r="30" spans="1:5">
      <c r="A30" s="4"/>
      <c r="B30" s="5"/>
      <c r="C30" s="11"/>
      <c r="D30" s="8"/>
      <c r="E30" s="7"/>
    </row>
  </sheetData>
  <mergeCells count="6">
    <mergeCell ref="D20:E20"/>
    <mergeCell ref="A1:E1"/>
    <mergeCell ref="A2:E2"/>
    <mergeCell ref="A3:E3"/>
    <mergeCell ref="A6:E6"/>
    <mergeCell ref="A8:E8"/>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11.xml><?xml version="1.0" encoding="utf-8"?>
<worksheet xmlns="http://schemas.openxmlformats.org/spreadsheetml/2006/main" xmlns:r="http://schemas.openxmlformats.org/officeDocument/2006/relationships">
  <dimension ref="A1:L55"/>
  <sheetViews>
    <sheetView topLeftCell="C12" workbookViewId="0">
      <selection activeCell="E23" sqref="E23"/>
    </sheetView>
  </sheetViews>
  <sheetFormatPr defaultRowHeight="12"/>
  <cols>
    <col min="1" max="1" width="53.28515625" style="1" customWidth="1"/>
    <col min="2" max="2" width="19.85546875" style="1" customWidth="1"/>
    <col min="3" max="3" width="28"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126</v>
      </c>
      <c r="B6" s="89"/>
      <c r="C6" s="89"/>
      <c r="D6" s="89"/>
      <c r="E6" s="89"/>
    </row>
    <row r="8" spans="1:12" ht="13.5" customHeight="1">
      <c r="A8" s="90" t="s">
        <v>127</v>
      </c>
      <c r="B8" s="90"/>
      <c r="C8" s="90"/>
      <c r="D8" s="90"/>
      <c r="E8" s="90"/>
    </row>
    <row r="9" spans="1:12">
      <c r="A9" s="33" t="s">
        <v>128</v>
      </c>
      <c r="B9" s="10"/>
      <c r="C9" s="10"/>
      <c r="D9" s="10"/>
      <c r="E9" s="10"/>
    </row>
    <row r="10" spans="1:12">
      <c r="A10" s="2"/>
      <c r="B10" s="2"/>
      <c r="C10" s="2"/>
      <c r="D10" s="2"/>
      <c r="E10" s="2"/>
    </row>
    <row r="11" spans="1:12">
      <c r="A11" s="9"/>
      <c r="B11" s="9"/>
      <c r="C11" s="9" t="s">
        <v>6</v>
      </c>
      <c r="D11" s="9"/>
      <c r="E11" s="9"/>
    </row>
    <row r="12" spans="1:12">
      <c r="A12" s="12" t="s">
        <v>7</v>
      </c>
      <c r="B12" s="9" t="s">
        <v>8</v>
      </c>
      <c r="C12" s="9" t="s">
        <v>9</v>
      </c>
      <c r="D12" s="9"/>
      <c r="E12" s="9" t="s">
        <v>10</v>
      </c>
    </row>
    <row r="13" spans="1:12">
      <c r="A13" s="1" t="s">
        <v>121</v>
      </c>
      <c r="C13" s="1" t="s">
        <v>11</v>
      </c>
      <c r="D13" s="18"/>
      <c r="E13" s="19">
        <f>E14+E16</f>
        <v>11678446.34</v>
      </c>
    </row>
    <row r="14" spans="1:12">
      <c r="C14" s="1" t="s">
        <v>12</v>
      </c>
      <c r="D14" s="18"/>
      <c r="E14" s="20">
        <f>SUM(E24:E27,E29:E32,E43:E48)</f>
        <v>10616401</v>
      </c>
    </row>
    <row r="15" spans="1:12">
      <c r="D15" s="18"/>
      <c r="E15" s="18"/>
    </row>
    <row r="16" spans="1:12">
      <c r="C16" s="1" t="s">
        <v>13</v>
      </c>
      <c r="D16" s="18"/>
      <c r="E16" s="20">
        <f>E22+E23+E28+E49</f>
        <v>1062045.3399999999</v>
      </c>
    </row>
    <row r="17" spans="1:5">
      <c r="D17" s="18"/>
      <c r="E17" s="20"/>
    </row>
    <row r="18" spans="1:5">
      <c r="C18" s="1" t="s">
        <v>21</v>
      </c>
      <c r="D18" s="18"/>
      <c r="E18" s="19">
        <f>SUM(E22:E32,E43:E49)</f>
        <v>11678446.34</v>
      </c>
    </row>
    <row r="19" spans="1:5">
      <c r="A19" s="3" t="s">
        <v>14</v>
      </c>
      <c r="D19" s="18"/>
      <c r="E19" s="18"/>
    </row>
    <row r="20" spans="1:5">
      <c r="A20" s="12"/>
      <c r="B20" s="9"/>
      <c r="C20" s="9"/>
      <c r="D20" s="84" t="s">
        <v>15</v>
      </c>
      <c r="E20" s="84"/>
    </row>
    <row r="21" spans="1:5">
      <c r="A21" s="6" t="s">
        <v>16</v>
      </c>
      <c r="B21" s="9" t="s">
        <v>17</v>
      </c>
      <c r="C21" s="9" t="s">
        <v>18</v>
      </c>
      <c r="D21" s="9" t="s">
        <v>19</v>
      </c>
      <c r="E21" s="9" t="s">
        <v>20</v>
      </c>
    </row>
    <row r="22" spans="1:5">
      <c r="A22" s="35" t="s">
        <v>320</v>
      </c>
      <c r="B22" s="41" t="s">
        <v>129</v>
      </c>
      <c r="C22" s="41"/>
      <c r="D22" s="8">
        <v>1</v>
      </c>
      <c r="E22" s="31">
        <v>150000</v>
      </c>
    </row>
    <row r="23" spans="1:5" s="18" customFormat="1">
      <c r="A23" s="66" t="s">
        <v>322</v>
      </c>
      <c r="B23" s="62" t="s">
        <v>129</v>
      </c>
      <c r="C23" s="62"/>
      <c r="D23" s="23"/>
      <c r="E23" s="67">
        <v>598245.34</v>
      </c>
    </row>
    <row r="24" spans="1:5" ht="24.75" customHeight="1">
      <c r="A24" s="49" t="s">
        <v>130</v>
      </c>
      <c r="B24" s="5" t="s">
        <v>131</v>
      </c>
      <c r="C24" s="11" t="s">
        <v>22</v>
      </c>
      <c r="D24" s="8">
        <v>1</v>
      </c>
      <c r="E24" s="31">
        <v>75000</v>
      </c>
    </row>
    <row r="25" spans="1:5">
      <c r="A25" s="49" t="s">
        <v>132</v>
      </c>
      <c r="B25" s="5" t="s">
        <v>133</v>
      </c>
      <c r="C25" s="11" t="s">
        <v>22</v>
      </c>
      <c r="D25" s="8">
        <v>1</v>
      </c>
      <c r="E25" s="31">
        <v>819406</v>
      </c>
    </row>
    <row r="26" spans="1:5" ht="24.75" customHeight="1">
      <c r="A26" s="49" t="s">
        <v>134</v>
      </c>
      <c r="B26" s="5" t="s">
        <v>135</v>
      </c>
      <c r="C26" s="11" t="s">
        <v>22</v>
      </c>
      <c r="D26" s="8">
        <v>300</v>
      </c>
      <c r="E26" s="31">
        <v>396150</v>
      </c>
    </row>
    <row r="27" spans="1:5" ht="24" customHeight="1">
      <c r="A27" s="68" t="s">
        <v>321</v>
      </c>
      <c r="B27" s="5" t="s">
        <v>136</v>
      </c>
      <c r="C27" s="11" t="s">
        <v>22</v>
      </c>
      <c r="D27" s="8">
        <v>18</v>
      </c>
      <c r="E27" s="31">
        <v>3386</v>
      </c>
    </row>
    <row r="28" spans="1:5" ht="23.25" customHeight="1">
      <c r="A28" s="40" t="s">
        <v>137</v>
      </c>
      <c r="B28" s="4" t="s">
        <v>138</v>
      </c>
      <c r="C28" s="11" t="s">
        <v>22</v>
      </c>
      <c r="D28" s="8">
        <v>10</v>
      </c>
      <c r="E28" s="31">
        <v>163800</v>
      </c>
    </row>
    <row r="29" spans="1:5" ht="24">
      <c r="A29" s="40" t="s">
        <v>139</v>
      </c>
      <c r="B29" s="5" t="s">
        <v>140</v>
      </c>
      <c r="C29" s="57" t="s">
        <v>22</v>
      </c>
      <c r="D29" s="8">
        <v>4940</v>
      </c>
      <c r="E29" s="7">
        <v>1940619</v>
      </c>
    </row>
    <row r="30" spans="1:5" ht="24">
      <c r="A30" s="49" t="s">
        <v>141</v>
      </c>
      <c r="B30" s="5" t="s">
        <v>142</v>
      </c>
      <c r="C30" s="57" t="s">
        <v>22</v>
      </c>
      <c r="D30" s="8">
        <v>1</v>
      </c>
      <c r="E30" s="7">
        <v>2500000</v>
      </c>
    </row>
    <row r="31" spans="1:5" ht="24">
      <c r="A31" s="49" t="s">
        <v>143</v>
      </c>
      <c r="B31" s="5" t="s">
        <v>142</v>
      </c>
      <c r="C31" s="63" t="s">
        <v>22</v>
      </c>
      <c r="D31" s="8">
        <v>1</v>
      </c>
      <c r="E31" s="7">
        <v>1726000</v>
      </c>
    </row>
    <row r="32" spans="1:5" ht="24">
      <c r="A32" s="40" t="s">
        <v>144</v>
      </c>
      <c r="B32" s="5" t="s">
        <v>145</v>
      </c>
      <c r="C32" s="63" t="s">
        <v>22</v>
      </c>
      <c r="D32" s="8">
        <v>1</v>
      </c>
      <c r="E32" s="7">
        <v>150000</v>
      </c>
    </row>
    <row r="33" spans="1:12">
      <c r="A33" s="40"/>
      <c r="B33" s="32"/>
      <c r="C33" s="63"/>
      <c r="D33" s="8"/>
      <c r="E33" s="7"/>
    </row>
    <row r="34" spans="1:12">
      <c r="A34" s="49"/>
      <c r="B34" s="32"/>
      <c r="C34" s="63"/>
      <c r="D34" s="8"/>
      <c r="E34" s="7"/>
    </row>
    <row r="35" spans="1:12">
      <c r="A35" s="88" t="s">
        <v>0</v>
      </c>
      <c r="B35" s="88"/>
      <c r="C35" s="88"/>
      <c r="D35" s="88"/>
      <c r="E35" s="88"/>
      <c r="F35" s="2"/>
      <c r="G35" s="2"/>
      <c r="H35" s="2"/>
      <c r="I35" s="2"/>
      <c r="J35" s="2"/>
      <c r="K35" s="2"/>
      <c r="L35" s="2"/>
    </row>
    <row r="36" spans="1:12">
      <c r="A36" s="88" t="s">
        <v>1</v>
      </c>
      <c r="B36" s="88"/>
      <c r="C36" s="88"/>
      <c r="D36" s="88"/>
      <c r="E36" s="88"/>
      <c r="F36" s="2"/>
      <c r="G36" s="2"/>
      <c r="H36" s="2"/>
      <c r="I36" s="2"/>
      <c r="J36" s="2"/>
      <c r="K36" s="2"/>
      <c r="L36" s="2"/>
    </row>
    <row r="37" spans="1:12">
      <c r="A37" s="88" t="s">
        <v>2</v>
      </c>
      <c r="B37" s="88"/>
      <c r="C37" s="88"/>
      <c r="D37" s="88"/>
      <c r="E37" s="88"/>
      <c r="F37" s="2"/>
      <c r="G37" s="2"/>
      <c r="H37" s="2"/>
      <c r="I37" s="2"/>
      <c r="J37" s="2"/>
      <c r="K37" s="2"/>
      <c r="L37" s="2"/>
    </row>
    <row r="40" spans="1:12">
      <c r="A40" s="3" t="s">
        <v>14</v>
      </c>
    </row>
    <row r="41" spans="1:12">
      <c r="A41" s="12"/>
      <c r="B41" s="9"/>
      <c r="C41" s="9"/>
      <c r="D41" s="91" t="s">
        <v>15</v>
      </c>
      <c r="E41" s="91"/>
    </row>
    <row r="42" spans="1:12">
      <c r="A42" s="6" t="s">
        <v>16</v>
      </c>
      <c r="B42" s="9" t="s">
        <v>17</v>
      </c>
      <c r="C42" s="9" t="s">
        <v>18</v>
      </c>
      <c r="D42" s="9" t="s">
        <v>19</v>
      </c>
      <c r="E42" s="9" t="s">
        <v>20</v>
      </c>
    </row>
    <row r="43" spans="1:12" ht="36">
      <c r="A43" s="40" t="s">
        <v>146</v>
      </c>
      <c r="B43" s="32" t="s">
        <v>285</v>
      </c>
      <c r="C43" s="11" t="s">
        <v>22</v>
      </c>
      <c r="D43" s="8">
        <v>1</v>
      </c>
      <c r="E43" s="7">
        <v>600000</v>
      </c>
    </row>
    <row r="44" spans="1:12" ht="23.25" customHeight="1">
      <c r="A44" s="49" t="s">
        <v>147</v>
      </c>
      <c r="B44" s="32" t="s">
        <v>286</v>
      </c>
      <c r="C44" s="11" t="s">
        <v>22</v>
      </c>
      <c r="D44" s="8">
        <v>5</v>
      </c>
      <c r="E44" s="7">
        <v>300000</v>
      </c>
    </row>
    <row r="45" spans="1:12" ht="22.5" customHeight="1">
      <c r="A45" s="54" t="s">
        <v>323</v>
      </c>
      <c r="B45" s="32" t="s">
        <v>287</v>
      </c>
      <c r="C45" s="11" t="s">
        <v>22</v>
      </c>
      <c r="D45" s="8">
        <v>600</v>
      </c>
      <c r="E45" s="7">
        <v>250000</v>
      </c>
    </row>
    <row r="46" spans="1:12" ht="24" customHeight="1">
      <c r="A46" s="69" t="s">
        <v>148</v>
      </c>
      <c r="B46" s="70" t="s">
        <v>150</v>
      </c>
      <c r="C46" s="62" t="s">
        <v>22</v>
      </c>
      <c r="D46" s="23">
        <v>1</v>
      </c>
      <c r="E46" s="65">
        <v>1634000</v>
      </c>
    </row>
    <row r="47" spans="1:12" ht="24" customHeight="1">
      <c r="A47" s="69" t="s">
        <v>149</v>
      </c>
      <c r="B47" s="70" t="s">
        <v>150</v>
      </c>
      <c r="C47" s="62" t="s">
        <v>22</v>
      </c>
      <c r="D47" s="23">
        <v>1</v>
      </c>
      <c r="E47" s="20">
        <v>200000</v>
      </c>
    </row>
    <row r="48" spans="1:12" ht="24">
      <c r="A48" s="40" t="s">
        <v>151</v>
      </c>
      <c r="B48" s="32" t="s">
        <v>288</v>
      </c>
      <c r="C48" s="11" t="s">
        <v>22</v>
      </c>
      <c r="D48" s="8">
        <v>1</v>
      </c>
      <c r="E48" s="7">
        <v>21840</v>
      </c>
    </row>
    <row r="49" spans="1:5" ht="12.75" customHeight="1">
      <c r="A49" s="27" t="s">
        <v>354</v>
      </c>
      <c r="B49" s="4" t="s">
        <v>343</v>
      </c>
      <c r="C49" s="57" t="s">
        <v>22</v>
      </c>
      <c r="D49" s="8">
        <v>1</v>
      </c>
      <c r="E49" s="7">
        <v>150000</v>
      </c>
    </row>
    <row r="50" spans="1:5">
      <c r="A50" s="27"/>
      <c r="B50" s="27"/>
      <c r="C50" s="11"/>
    </row>
    <row r="51" spans="1:5">
      <c r="A51" s="27"/>
      <c r="B51" s="27"/>
      <c r="C51" s="11"/>
    </row>
    <row r="52" spans="1:5">
      <c r="A52" s="27"/>
      <c r="B52" s="27"/>
      <c r="C52" s="11"/>
    </row>
    <row r="53" spans="1:5">
      <c r="A53" s="27"/>
      <c r="B53" s="27"/>
    </row>
    <row r="54" spans="1:5">
      <c r="A54" s="27"/>
      <c r="B54" s="27"/>
    </row>
    <row r="55" spans="1:5">
      <c r="A55" s="27"/>
      <c r="B55" s="27"/>
    </row>
  </sheetData>
  <mergeCells count="10">
    <mergeCell ref="A35:E35"/>
    <mergeCell ref="A36:E36"/>
    <mergeCell ref="A37:E37"/>
    <mergeCell ref="D41:E41"/>
    <mergeCell ref="D20:E20"/>
    <mergeCell ref="A1:E1"/>
    <mergeCell ref="A2:E2"/>
    <mergeCell ref="A3:E3"/>
    <mergeCell ref="A6:E6"/>
    <mergeCell ref="A8:E8"/>
  </mergeCells>
  <phoneticPr fontId="4" type="noConversion"/>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dimension ref="A1:L29"/>
  <sheetViews>
    <sheetView topLeftCell="C4" workbookViewId="0">
      <selection activeCell="A24" sqref="A24:XFD24"/>
    </sheetView>
  </sheetViews>
  <sheetFormatPr defaultRowHeight="12"/>
  <cols>
    <col min="1" max="1" width="58" style="1" customWidth="1"/>
    <col min="2" max="2" width="20.28515625" style="1" customWidth="1"/>
    <col min="3" max="3" width="22"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153</v>
      </c>
      <c r="B6" s="92"/>
      <c r="C6" s="92"/>
      <c r="D6" s="92"/>
      <c r="E6" s="92"/>
    </row>
    <row r="8" spans="1:12" ht="22.5" customHeight="1">
      <c r="A8" s="90" t="s">
        <v>154</v>
      </c>
      <c r="B8" s="90"/>
      <c r="C8" s="90"/>
      <c r="D8" s="90"/>
      <c r="E8" s="90"/>
    </row>
    <row r="9" spans="1:12">
      <c r="A9" s="2" t="s">
        <v>79</v>
      </c>
      <c r="B9" s="2"/>
      <c r="C9" s="2"/>
      <c r="D9" s="2"/>
      <c r="E9" s="2"/>
    </row>
    <row r="10" spans="1:12">
      <c r="A10" s="9"/>
      <c r="B10" s="9"/>
      <c r="C10" s="9" t="s">
        <v>6</v>
      </c>
      <c r="D10" s="9"/>
      <c r="E10" s="9"/>
    </row>
    <row r="11" spans="1:12">
      <c r="A11" s="12" t="s">
        <v>7</v>
      </c>
      <c r="B11" s="9" t="s">
        <v>8</v>
      </c>
      <c r="C11" s="9" t="s">
        <v>9</v>
      </c>
      <c r="D11" s="9"/>
      <c r="E11" s="9" t="s">
        <v>10</v>
      </c>
    </row>
    <row r="12" spans="1:12">
      <c r="C12" s="1" t="s">
        <v>11</v>
      </c>
      <c r="E12" s="19">
        <f>E13+E15</f>
        <v>462940</v>
      </c>
    </row>
    <row r="13" spans="1:12">
      <c r="C13" s="1" t="s">
        <v>12</v>
      </c>
      <c r="E13" s="20">
        <f>E21+E23+E24</f>
        <v>262940</v>
      </c>
    </row>
    <row r="14" spans="1:12">
      <c r="E14" s="18"/>
    </row>
    <row r="15" spans="1:12">
      <c r="C15" s="1" t="s">
        <v>13</v>
      </c>
      <c r="E15" s="20">
        <f>E22</f>
        <v>200000</v>
      </c>
    </row>
    <row r="16" spans="1:12">
      <c r="E16" s="20"/>
    </row>
    <row r="17" spans="1:5">
      <c r="C17" s="1" t="s">
        <v>21</v>
      </c>
      <c r="E17" s="19">
        <f>SUM(E21:E24)</f>
        <v>462940</v>
      </c>
    </row>
    <row r="18" spans="1:5">
      <c r="A18" s="3" t="s">
        <v>14</v>
      </c>
    </row>
    <row r="19" spans="1:5">
      <c r="A19" s="12"/>
      <c r="B19" s="9"/>
      <c r="C19" s="9"/>
      <c r="D19" s="91" t="s">
        <v>15</v>
      </c>
      <c r="E19" s="91"/>
    </row>
    <row r="20" spans="1:5">
      <c r="A20" s="6" t="s">
        <v>16</v>
      </c>
      <c r="B20" s="9" t="s">
        <v>17</v>
      </c>
      <c r="C20" s="9" t="s">
        <v>18</v>
      </c>
      <c r="D20" s="9" t="s">
        <v>19</v>
      </c>
      <c r="E20" s="9" t="s">
        <v>20</v>
      </c>
    </row>
    <row r="21" spans="1:5">
      <c r="A21" s="68" t="s">
        <v>155</v>
      </c>
      <c r="B21" s="56" t="s">
        <v>156</v>
      </c>
      <c r="C21" s="62" t="s">
        <v>22</v>
      </c>
      <c r="D21" s="23">
        <v>30</v>
      </c>
      <c r="E21" s="20">
        <v>36500</v>
      </c>
    </row>
    <row r="22" spans="1:5">
      <c r="A22" s="68" t="s">
        <v>324</v>
      </c>
      <c r="B22" s="56"/>
      <c r="C22" s="62"/>
      <c r="D22" s="23"/>
      <c r="E22" s="20">
        <v>200000</v>
      </c>
    </row>
    <row r="23" spans="1:5">
      <c r="A23" s="66" t="s">
        <v>157</v>
      </c>
      <c r="B23" s="62" t="s">
        <v>158</v>
      </c>
      <c r="C23" s="62" t="s">
        <v>22</v>
      </c>
      <c r="D23" s="23">
        <v>1</v>
      </c>
      <c r="E23" s="20">
        <v>150000</v>
      </c>
    </row>
    <row r="24" spans="1:5" ht="24">
      <c r="A24" s="66" t="s">
        <v>159</v>
      </c>
      <c r="B24" s="56" t="s">
        <v>160</v>
      </c>
      <c r="C24" s="62" t="s">
        <v>22</v>
      </c>
      <c r="D24" s="23">
        <v>3</v>
      </c>
      <c r="E24" s="20">
        <v>76440</v>
      </c>
    </row>
    <row r="25" spans="1:5">
      <c r="A25" s="24"/>
      <c r="B25" s="62"/>
      <c r="C25" s="62"/>
      <c r="D25" s="23"/>
      <c r="E25" s="20"/>
    </row>
    <row r="26" spans="1:5">
      <c r="B26" s="5"/>
      <c r="C26" s="11"/>
      <c r="D26" s="8"/>
      <c r="E26" s="7"/>
    </row>
    <row r="27" spans="1:5">
      <c r="A27" s="4"/>
      <c r="B27" s="5"/>
      <c r="C27" s="11"/>
      <c r="D27" s="8"/>
      <c r="E27" s="7"/>
    </row>
    <row r="28" spans="1:5">
      <c r="A28" s="4"/>
      <c r="B28" s="5"/>
      <c r="C28" s="11"/>
      <c r="D28" s="8"/>
      <c r="E28" s="7"/>
    </row>
    <row r="29" spans="1:5">
      <c r="A29" s="4"/>
      <c r="B29" s="5"/>
      <c r="C29" s="11"/>
      <c r="D29" s="8"/>
      <c r="E29"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13.xml><?xml version="1.0" encoding="utf-8"?>
<worksheet xmlns="http://schemas.openxmlformats.org/spreadsheetml/2006/main" xmlns:r="http://schemas.openxmlformats.org/officeDocument/2006/relationships">
  <dimension ref="A1:L26"/>
  <sheetViews>
    <sheetView workbookViewId="0">
      <selection activeCell="E23" sqref="E23"/>
    </sheetView>
  </sheetViews>
  <sheetFormatPr defaultRowHeight="12"/>
  <cols>
    <col min="1" max="1" width="60" style="1" customWidth="1"/>
    <col min="2" max="2" width="19.140625" style="1" bestFit="1" customWidth="1"/>
    <col min="3" max="3" width="20.710937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161</v>
      </c>
      <c r="B6" s="92"/>
      <c r="C6" s="92"/>
      <c r="D6" s="92"/>
      <c r="E6" s="92"/>
    </row>
    <row r="8" spans="1:12" ht="13.5" customHeight="1">
      <c r="A8" s="90" t="s">
        <v>162</v>
      </c>
      <c r="B8" s="90"/>
      <c r="C8" s="90"/>
      <c r="D8" s="90"/>
      <c r="E8" s="90"/>
    </row>
    <row r="9" spans="1:12" ht="14.25">
      <c r="A9" s="26" t="s">
        <v>79</v>
      </c>
      <c r="B9" s="2"/>
      <c r="C9" s="2"/>
      <c r="D9" s="2"/>
      <c r="E9" s="2"/>
    </row>
    <row r="10" spans="1:12">
      <c r="A10" s="9"/>
      <c r="B10" s="9"/>
      <c r="C10" s="9" t="s">
        <v>6</v>
      </c>
      <c r="D10" s="9"/>
      <c r="E10" s="9"/>
    </row>
    <row r="11" spans="1:12">
      <c r="A11" s="12" t="s">
        <v>7</v>
      </c>
      <c r="B11" s="9" t="s">
        <v>8</v>
      </c>
      <c r="C11" s="9" t="s">
        <v>9</v>
      </c>
      <c r="D11" s="43"/>
      <c r="E11" s="43" t="s">
        <v>10</v>
      </c>
    </row>
    <row r="12" spans="1:12">
      <c r="A12" s="1" t="s">
        <v>121</v>
      </c>
      <c r="C12" s="1" t="s">
        <v>11</v>
      </c>
      <c r="D12" s="18"/>
      <c r="E12" s="19">
        <f>E13+E15</f>
        <v>1262022.96</v>
      </c>
    </row>
    <row r="13" spans="1:12">
      <c r="C13" s="1" t="s">
        <v>12</v>
      </c>
      <c r="D13" s="18"/>
      <c r="E13" s="20">
        <f>E22+E23</f>
        <v>262022.96</v>
      </c>
    </row>
    <row r="14" spans="1:12">
      <c r="D14" s="18"/>
      <c r="E14" s="18"/>
    </row>
    <row r="15" spans="1:12">
      <c r="C15" s="1" t="s">
        <v>13</v>
      </c>
      <c r="D15" s="18"/>
      <c r="E15" s="20">
        <f>E21</f>
        <v>1000000</v>
      </c>
    </row>
    <row r="16" spans="1:12">
      <c r="D16" s="18"/>
      <c r="E16" s="20"/>
    </row>
    <row r="17" spans="1:5">
      <c r="C17" s="1" t="s">
        <v>21</v>
      </c>
      <c r="D17" s="18"/>
      <c r="E17" s="19">
        <f>SUM(E21:E23)</f>
        <v>1262022.96</v>
      </c>
    </row>
    <row r="18" spans="1:5">
      <c r="A18" s="3" t="s">
        <v>14</v>
      </c>
      <c r="D18" s="18"/>
      <c r="E18" s="18"/>
    </row>
    <row r="19" spans="1:5">
      <c r="A19" s="12"/>
      <c r="B19" s="9"/>
      <c r="C19" s="9"/>
      <c r="D19" s="84" t="s">
        <v>15</v>
      </c>
      <c r="E19" s="84"/>
    </row>
    <row r="20" spans="1:5">
      <c r="A20" s="6" t="s">
        <v>16</v>
      </c>
      <c r="B20" s="9" t="s">
        <v>17</v>
      </c>
      <c r="C20" s="9" t="s">
        <v>18</v>
      </c>
      <c r="D20" s="43" t="s">
        <v>19</v>
      </c>
      <c r="E20" s="43" t="s">
        <v>20</v>
      </c>
    </row>
    <row r="21" spans="1:5" ht="24.75" customHeight="1">
      <c r="A21" s="71" t="s">
        <v>163</v>
      </c>
      <c r="B21" s="72" t="s">
        <v>164</v>
      </c>
      <c r="C21" s="62" t="s">
        <v>22</v>
      </c>
      <c r="D21" s="23">
        <v>30</v>
      </c>
      <c r="E21" s="20">
        <v>1000000</v>
      </c>
    </row>
    <row r="22" spans="1:5" ht="24">
      <c r="A22" s="73" t="s">
        <v>166</v>
      </c>
      <c r="B22" s="72" t="s">
        <v>165</v>
      </c>
      <c r="C22" s="62" t="s">
        <v>22</v>
      </c>
      <c r="D22" s="23"/>
      <c r="E22" s="20">
        <v>43544</v>
      </c>
    </row>
    <row r="23" spans="1:5" ht="36">
      <c r="A23" s="73" t="s">
        <v>167</v>
      </c>
      <c r="B23" s="72" t="s">
        <v>168</v>
      </c>
      <c r="C23" s="62" t="s">
        <v>22</v>
      </c>
      <c r="D23" s="23">
        <v>1</v>
      </c>
      <c r="E23" s="20">
        <v>218478.96</v>
      </c>
    </row>
    <row r="24" spans="1:5">
      <c r="A24" s="13"/>
      <c r="B24" s="13"/>
      <c r="C24" s="11"/>
      <c r="D24" s="8"/>
      <c r="E24" s="7"/>
    </row>
    <row r="25" spans="1:5">
      <c r="A25" s="13"/>
      <c r="B25" s="13"/>
      <c r="C25" s="11"/>
      <c r="D25" s="8"/>
      <c r="E25" s="7"/>
    </row>
    <row r="26" spans="1:5">
      <c r="A26" s="4"/>
      <c r="B26" s="5"/>
      <c r="C26" s="11"/>
      <c r="D26" s="8"/>
      <c r="E26"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14.xml><?xml version="1.0" encoding="utf-8"?>
<worksheet xmlns="http://schemas.openxmlformats.org/spreadsheetml/2006/main" xmlns:r="http://schemas.openxmlformats.org/officeDocument/2006/relationships">
  <dimension ref="A1:L30"/>
  <sheetViews>
    <sheetView topLeftCell="A16" workbookViewId="0">
      <selection activeCell="F24" sqref="F24"/>
    </sheetView>
  </sheetViews>
  <sheetFormatPr defaultRowHeight="12"/>
  <cols>
    <col min="1" max="1" width="58.7109375" style="1" customWidth="1"/>
    <col min="2" max="2" width="19.140625" style="1" bestFit="1" customWidth="1"/>
    <col min="3" max="3" width="22.7109375" style="1" customWidth="1"/>
    <col min="4" max="4" width="7.42578125" style="1" customWidth="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170</v>
      </c>
      <c r="B6" s="92"/>
      <c r="C6" s="92"/>
      <c r="D6" s="92"/>
      <c r="E6" s="92"/>
    </row>
    <row r="8" spans="1:12" ht="22.5" customHeight="1">
      <c r="A8" s="90" t="s">
        <v>171</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43" t="s">
        <v>10</v>
      </c>
    </row>
    <row r="12" spans="1:12">
      <c r="A12" s="1" t="s">
        <v>169</v>
      </c>
      <c r="C12" s="1" t="s">
        <v>11</v>
      </c>
      <c r="E12" s="19">
        <f>E13+E15</f>
        <v>2257146</v>
      </c>
    </row>
    <row r="13" spans="1:12">
      <c r="C13" s="1" t="s">
        <v>12</v>
      </c>
      <c r="E13" s="20">
        <f>E22+E23+E24+E25+E28</f>
        <v>1657146</v>
      </c>
    </row>
    <row r="14" spans="1:12">
      <c r="E14" s="18"/>
    </row>
    <row r="15" spans="1:12">
      <c r="C15" s="1" t="s">
        <v>13</v>
      </c>
      <c r="E15" s="20">
        <f>E21+E26+E27</f>
        <v>600000</v>
      </c>
    </row>
    <row r="16" spans="1:12">
      <c r="E16" s="20"/>
    </row>
    <row r="17" spans="1:6">
      <c r="C17" s="1" t="s">
        <v>21</v>
      </c>
      <c r="E17" s="19">
        <f>SUM(E21:E28)</f>
        <v>2257146</v>
      </c>
    </row>
    <row r="18" spans="1:6">
      <c r="A18" s="3" t="s">
        <v>14</v>
      </c>
    </row>
    <row r="19" spans="1:6">
      <c r="A19" s="12"/>
      <c r="B19" s="9"/>
      <c r="C19" s="9"/>
      <c r="D19" s="91" t="s">
        <v>15</v>
      </c>
      <c r="E19" s="91"/>
    </row>
    <row r="20" spans="1:6">
      <c r="A20" s="6" t="s">
        <v>16</v>
      </c>
      <c r="B20" s="9" t="s">
        <v>17</v>
      </c>
      <c r="C20" s="9" t="s">
        <v>18</v>
      </c>
      <c r="D20" s="9" t="s">
        <v>19</v>
      </c>
      <c r="E20" s="9" t="s">
        <v>20</v>
      </c>
    </row>
    <row r="21" spans="1:6" ht="25.5" customHeight="1">
      <c r="A21" s="14" t="s">
        <v>172</v>
      </c>
      <c r="B21" s="5" t="s">
        <v>173</v>
      </c>
      <c r="C21" s="11" t="s">
        <v>22</v>
      </c>
      <c r="D21" s="8">
        <v>0</v>
      </c>
      <c r="E21" s="7">
        <v>200000</v>
      </c>
    </row>
    <row r="22" spans="1:6" ht="23.25" customHeight="1">
      <c r="A22" s="1" t="s">
        <v>174</v>
      </c>
      <c r="B22" s="5" t="s">
        <v>175</v>
      </c>
      <c r="C22" s="11" t="s">
        <v>22</v>
      </c>
      <c r="D22" s="8">
        <v>150</v>
      </c>
      <c r="E22" s="7">
        <v>50000</v>
      </c>
    </row>
    <row r="23" spans="1:6" ht="36">
      <c r="A23" s="2" t="s">
        <v>176</v>
      </c>
      <c r="B23" s="5" t="s">
        <v>177</v>
      </c>
      <c r="C23" s="11" t="s">
        <v>22</v>
      </c>
      <c r="D23" s="8">
        <v>1</v>
      </c>
      <c r="E23" s="7">
        <v>250000</v>
      </c>
      <c r="F23" s="83" t="s">
        <v>368</v>
      </c>
    </row>
    <row r="24" spans="1:6" ht="24" customHeight="1">
      <c r="A24" s="2" t="s">
        <v>178</v>
      </c>
      <c r="B24" s="5" t="s">
        <v>179</v>
      </c>
      <c r="C24" s="11" t="s">
        <v>22</v>
      </c>
      <c r="D24" s="8">
        <v>1</v>
      </c>
      <c r="E24" s="7">
        <v>357146</v>
      </c>
    </row>
    <row r="25" spans="1:6" ht="35.25" customHeight="1">
      <c r="A25" s="1" t="s">
        <v>345</v>
      </c>
      <c r="B25" s="5" t="s">
        <v>347</v>
      </c>
      <c r="C25" s="57" t="s">
        <v>22</v>
      </c>
      <c r="D25" s="8">
        <v>1</v>
      </c>
      <c r="E25" s="7">
        <v>500000</v>
      </c>
    </row>
    <row r="26" spans="1:6" ht="24">
      <c r="A26" s="2" t="s">
        <v>348</v>
      </c>
      <c r="B26" s="5" t="s">
        <v>349</v>
      </c>
      <c r="C26" s="57" t="s">
        <v>22</v>
      </c>
      <c r="D26" s="8">
        <v>250</v>
      </c>
      <c r="E26" s="7">
        <v>200000</v>
      </c>
    </row>
    <row r="27" spans="1:6" ht="24">
      <c r="A27" s="1" t="s">
        <v>350</v>
      </c>
      <c r="B27" s="5" t="s">
        <v>351</v>
      </c>
      <c r="C27" s="57" t="s">
        <v>22</v>
      </c>
      <c r="D27" s="8">
        <v>690</v>
      </c>
      <c r="E27" s="7">
        <v>200000</v>
      </c>
    </row>
    <row r="28" spans="1:6" ht="24">
      <c r="A28" s="2" t="s">
        <v>352</v>
      </c>
      <c r="B28" s="5" t="s">
        <v>353</v>
      </c>
      <c r="C28" s="57" t="s">
        <v>22</v>
      </c>
      <c r="D28" s="8">
        <v>500</v>
      </c>
      <c r="E28" s="7">
        <v>500000</v>
      </c>
    </row>
    <row r="29" spans="1:6">
      <c r="A29" s="4"/>
      <c r="B29" s="5"/>
      <c r="C29" s="11"/>
      <c r="D29" s="8"/>
      <c r="E29" s="7"/>
    </row>
    <row r="30" spans="1:6">
      <c r="A30" s="4"/>
      <c r="B30" s="5"/>
      <c r="C30" s="11"/>
      <c r="D30" s="8"/>
      <c r="E30"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15.xml><?xml version="1.0" encoding="utf-8"?>
<worksheet xmlns="http://schemas.openxmlformats.org/spreadsheetml/2006/main" xmlns:r="http://schemas.openxmlformats.org/officeDocument/2006/relationships">
  <dimension ref="A1:L48"/>
  <sheetViews>
    <sheetView topLeftCell="C10" workbookViewId="0">
      <selection activeCell="E17" sqref="E17"/>
    </sheetView>
  </sheetViews>
  <sheetFormatPr defaultRowHeight="12"/>
  <cols>
    <col min="1" max="1" width="60.7109375" style="18" customWidth="1"/>
    <col min="2" max="2" width="19.140625" style="18" bestFit="1" customWidth="1"/>
    <col min="3" max="3" width="21" style="18" customWidth="1"/>
    <col min="4" max="4" width="9.140625" style="18"/>
    <col min="5" max="5" width="18.140625" style="18" customWidth="1"/>
    <col min="6" max="6" width="11.85546875" style="18" bestFit="1" customWidth="1"/>
    <col min="7" max="16384" width="9.140625" style="18"/>
  </cols>
  <sheetData>
    <row r="1" spans="1:12">
      <c r="A1" s="86" t="s">
        <v>0</v>
      </c>
      <c r="B1" s="86"/>
      <c r="C1" s="86"/>
      <c r="D1" s="86"/>
      <c r="E1" s="86"/>
      <c r="F1" s="14"/>
      <c r="G1" s="14"/>
      <c r="H1" s="14"/>
      <c r="I1" s="14"/>
      <c r="J1" s="14"/>
      <c r="K1" s="14"/>
      <c r="L1" s="14"/>
    </row>
    <row r="2" spans="1:12">
      <c r="A2" s="86" t="s">
        <v>1</v>
      </c>
      <c r="B2" s="86"/>
      <c r="C2" s="86"/>
      <c r="D2" s="86"/>
      <c r="E2" s="86"/>
      <c r="F2" s="14"/>
      <c r="G2" s="14"/>
      <c r="H2" s="14"/>
      <c r="I2" s="14"/>
      <c r="J2" s="14"/>
      <c r="K2" s="14"/>
      <c r="L2" s="14"/>
    </row>
    <row r="3" spans="1:12">
      <c r="A3" s="86" t="s">
        <v>2</v>
      </c>
      <c r="B3" s="86"/>
      <c r="C3" s="86"/>
      <c r="D3" s="86"/>
      <c r="E3" s="86"/>
      <c r="F3" s="14"/>
      <c r="G3" s="14"/>
      <c r="H3" s="14"/>
      <c r="I3" s="14"/>
      <c r="J3" s="14"/>
      <c r="K3" s="14"/>
      <c r="L3" s="14"/>
    </row>
    <row r="6" spans="1:12">
      <c r="A6" s="94" t="s">
        <v>180</v>
      </c>
      <c r="B6" s="94"/>
      <c r="C6" s="94"/>
      <c r="D6" s="94"/>
      <c r="E6" s="94"/>
    </row>
    <row r="8" spans="1:12" ht="22.5" customHeight="1">
      <c r="A8" s="85" t="s">
        <v>181</v>
      </c>
      <c r="B8" s="85"/>
      <c r="C8" s="85"/>
      <c r="D8" s="85"/>
      <c r="E8" s="85"/>
    </row>
    <row r="9" spans="1:12" ht="14.25">
      <c r="A9" s="79" t="s">
        <v>79</v>
      </c>
      <c r="B9" s="14"/>
      <c r="C9" s="14"/>
      <c r="D9" s="14"/>
      <c r="E9" s="14"/>
    </row>
    <row r="10" spans="1:12">
      <c r="A10" s="76"/>
      <c r="B10" s="76"/>
      <c r="C10" s="76" t="s">
        <v>6</v>
      </c>
      <c r="D10" s="76"/>
      <c r="E10" s="76"/>
    </row>
    <row r="11" spans="1:12">
      <c r="A11" s="78" t="s">
        <v>7</v>
      </c>
      <c r="B11" s="76" t="s">
        <v>8</v>
      </c>
      <c r="C11" s="76" t="s">
        <v>9</v>
      </c>
      <c r="D11" s="76"/>
      <c r="E11" s="76" t="s">
        <v>10</v>
      </c>
    </row>
    <row r="12" spans="1:12">
      <c r="A12" s="18" t="s">
        <v>121</v>
      </c>
      <c r="C12" s="18" t="s">
        <v>11</v>
      </c>
      <c r="E12" s="19">
        <f>E13+E15</f>
        <v>0</v>
      </c>
    </row>
    <row r="13" spans="1:12">
      <c r="C13" s="18" t="s">
        <v>12</v>
      </c>
      <c r="E13" s="20"/>
    </row>
    <row r="15" spans="1:12">
      <c r="C15" s="18" t="s">
        <v>13</v>
      </c>
      <c r="E15" s="20"/>
    </row>
    <row r="16" spans="1:12">
      <c r="E16" s="20"/>
    </row>
    <row r="17" spans="1:6">
      <c r="C17" s="18" t="s">
        <v>21</v>
      </c>
      <c r="E17" s="19">
        <f>SUM(E21:E31,E40:E44)</f>
        <v>6481654.6600000001</v>
      </c>
      <c r="F17" s="20"/>
    </row>
    <row r="18" spans="1:6">
      <c r="A18" s="21" t="s">
        <v>14</v>
      </c>
    </row>
    <row r="19" spans="1:6">
      <c r="A19" s="78"/>
      <c r="B19" s="76"/>
      <c r="C19" s="76"/>
      <c r="D19" s="84" t="s">
        <v>15</v>
      </c>
      <c r="E19" s="84"/>
    </row>
    <row r="20" spans="1:6">
      <c r="A20" s="22" t="s">
        <v>16</v>
      </c>
      <c r="B20" s="76" t="s">
        <v>17</v>
      </c>
      <c r="C20" s="76" t="s">
        <v>18</v>
      </c>
      <c r="D20" s="76" t="s">
        <v>19</v>
      </c>
      <c r="E20" s="76" t="s">
        <v>20</v>
      </c>
    </row>
    <row r="21" spans="1:6" ht="13.5" customHeight="1">
      <c r="A21" s="50" t="s">
        <v>182</v>
      </c>
      <c r="B21" s="56" t="s">
        <v>185</v>
      </c>
      <c r="C21" s="77" t="s">
        <v>22</v>
      </c>
      <c r="D21" s="23">
        <v>1</v>
      </c>
      <c r="E21" s="67">
        <v>20000</v>
      </c>
      <c r="F21" s="20"/>
    </row>
    <row r="22" spans="1:6" ht="24">
      <c r="A22" s="66" t="s">
        <v>183</v>
      </c>
      <c r="B22" s="56" t="s">
        <v>184</v>
      </c>
      <c r="C22" s="77" t="s">
        <v>22</v>
      </c>
      <c r="D22" s="23">
        <v>833.33</v>
      </c>
      <c r="E22" s="67">
        <v>10000</v>
      </c>
    </row>
    <row r="23" spans="1:6">
      <c r="A23" s="66" t="s">
        <v>186</v>
      </c>
      <c r="B23" s="77" t="s">
        <v>187</v>
      </c>
      <c r="C23" s="77" t="s">
        <v>22</v>
      </c>
      <c r="D23" s="23">
        <v>83.33</v>
      </c>
      <c r="E23" s="67">
        <v>61000</v>
      </c>
    </row>
    <row r="24" spans="1:6" ht="24" customHeight="1">
      <c r="A24" s="24" t="s">
        <v>188</v>
      </c>
      <c r="B24" s="77" t="s">
        <v>189</v>
      </c>
      <c r="C24" s="77" t="s">
        <v>22</v>
      </c>
      <c r="D24" s="23">
        <v>0</v>
      </c>
      <c r="E24" s="67">
        <v>30000</v>
      </c>
    </row>
    <row r="25" spans="1:6" ht="24.75" customHeight="1">
      <c r="A25" s="24" t="s">
        <v>190</v>
      </c>
      <c r="B25" s="56" t="s">
        <v>191</v>
      </c>
      <c r="C25" s="77" t="s">
        <v>22</v>
      </c>
      <c r="D25" s="23">
        <v>1</v>
      </c>
      <c r="E25" s="67">
        <v>19000</v>
      </c>
    </row>
    <row r="26" spans="1:6" ht="25.5" customHeight="1">
      <c r="A26" s="68" t="s">
        <v>192</v>
      </c>
      <c r="B26" s="56" t="s">
        <v>193</v>
      </c>
      <c r="C26" s="77" t="s">
        <v>22</v>
      </c>
      <c r="D26" s="23">
        <v>1</v>
      </c>
      <c r="E26" s="67">
        <v>15000</v>
      </c>
    </row>
    <row r="27" spans="1:6" ht="24.75" customHeight="1">
      <c r="A27" s="68" t="s">
        <v>194</v>
      </c>
      <c r="B27" s="56" t="s">
        <v>195</v>
      </c>
      <c r="C27" s="77" t="s">
        <v>22</v>
      </c>
      <c r="D27" s="23">
        <v>500</v>
      </c>
      <c r="E27" s="67">
        <v>120000</v>
      </c>
    </row>
    <row r="28" spans="1:6" ht="24" customHeight="1">
      <c r="A28" s="68" t="s">
        <v>196</v>
      </c>
      <c r="B28" s="56" t="s">
        <v>197</v>
      </c>
      <c r="C28" s="77" t="s">
        <v>22</v>
      </c>
      <c r="D28" s="23">
        <v>0.16</v>
      </c>
      <c r="E28" s="67">
        <v>65000</v>
      </c>
    </row>
    <row r="29" spans="1:6" ht="23.25" customHeight="1">
      <c r="A29" s="14" t="s">
        <v>198</v>
      </c>
      <c r="B29" s="56" t="s">
        <v>199</v>
      </c>
      <c r="C29" s="77" t="s">
        <v>22</v>
      </c>
      <c r="D29" s="23">
        <v>1127</v>
      </c>
      <c r="E29" s="67">
        <v>15000</v>
      </c>
    </row>
    <row r="30" spans="1:6" ht="23.25" customHeight="1">
      <c r="A30" s="50" t="s">
        <v>200</v>
      </c>
      <c r="B30" s="77" t="s">
        <v>201</v>
      </c>
      <c r="C30" s="77" t="s">
        <v>22</v>
      </c>
      <c r="D30" s="23">
        <v>1</v>
      </c>
      <c r="E30" s="67">
        <v>2801754.66</v>
      </c>
    </row>
    <row r="31" spans="1:6" ht="23.25" customHeight="1">
      <c r="A31" s="50" t="s">
        <v>357</v>
      </c>
      <c r="B31" s="56" t="s">
        <v>193</v>
      </c>
      <c r="C31" s="77" t="s">
        <v>22</v>
      </c>
      <c r="D31" s="23">
        <v>2</v>
      </c>
      <c r="E31" s="67">
        <v>50000</v>
      </c>
    </row>
    <row r="32" spans="1:6" ht="12" customHeight="1">
      <c r="A32" s="50"/>
      <c r="B32" s="56"/>
      <c r="C32" s="77"/>
      <c r="D32" s="23"/>
      <c r="E32" s="67"/>
    </row>
    <row r="33" spans="1:5" ht="12" customHeight="1">
      <c r="A33" s="86" t="s">
        <v>0</v>
      </c>
      <c r="B33" s="86"/>
      <c r="C33" s="86"/>
      <c r="D33" s="86"/>
      <c r="E33" s="86"/>
    </row>
    <row r="34" spans="1:5" ht="12" customHeight="1">
      <c r="A34" s="86" t="s">
        <v>1</v>
      </c>
      <c r="B34" s="86"/>
      <c r="C34" s="86"/>
      <c r="D34" s="86"/>
      <c r="E34" s="86"/>
    </row>
    <row r="35" spans="1:5" ht="12" customHeight="1">
      <c r="A35" s="86" t="s">
        <v>2</v>
      </c>
      <c r="B35" s="86"/>
      <c r="C35" s="86"/>
      <c r="D35" s="86"/>
      <c r="E35" s="86"/>
    </row>
    <row r="36" spans="1:5" ht="12" customHeight="1">
      <c r="A36" s="77"/>
      <c r="B36" s="77"/>
      <c r="C36" s="77"/>
      <c r="D36" s="77"/>
      <c r="E36" s="77"/>
    </row>
    <row r="37" spans="1:5" ht="12" customHeight="1">
      <c r="A37" s="21" t="s">
        <v>14</v>
      </c>
    </row>
    <row r="38" spans="1:5" ht="12" customHeight="1">
      <c r="A38" s="78"/>
      <c r="B38" s="76"/>
      <c r="C38" s="76"/>
      <c r="D38" s="84" t="s">
        <v>15</v>
      </c>
      <c r="E38" s="84"/>
    </row>
    <row r="39" spans="1:5" ht="16.5" customHeight="1">
      <c r="A39" s="22" t="s">
        <v>16</v>
      </c>
      <c r="B39" s="76" t="s">
        <v>17</v>
      </c>
      <c r="C39" s="76" t="s">
        <v>18</v>
      </c>
      <c r="D39" s="76" t="s">
        <v>19</v>
      </c>
      <c r="E39" s="76" t="s">
        <v>20</v>
      </c>
    </row>
    <row r="40" spans="1:5" s="66" customFormat="1" ht="26.25" customHeight="1">
      <c r="A40" s="21" t="s">
        <v>365</v>
      </c>
      <c r="B40" s="80" t="s">
        <v>366</v>
      </c>
      <c r="C40" s="77" t="s">
        <v>22</v>
      </c>
      <c r="D40" s="74">
        <v>2000</v>
      </c>
      <c r="E40" s="81">
        <v>50000</v>
      </c>
    </row>
    <row r="41" spans="1:5" ht="35.25" customHeight="1">
      <c r="A41" s="68" t="s">
        <v>202</v>
      </c>
      <c r="B41" s="56" t="s">
        <v>203</v>
      </c>
      <c r="C41" s="77" t="s">
        <v>22</v>
      </c>
      <c r="D41" s="23">
        <v>16.66</v>
      </c>
      <c r="E41" s="67">
        <v>1093900</v>
      </c>
    </row>
    <row r="42" spans="1:5" ht="23.25" customHeight="1">
      <c r="A42" s="68" t="s">
        <v>204</v>
      </c>
      <c r="B42" s="56" t="s">
        <v>205</v>
      </c>
      <c r="C42" s="77" t="s">
        <v>22</v>
      </c>
      <c r="D42" s="23">
        <v>16.66</v>
      </c>
      <c r="E42" s="67">
        <v>28500</v>
      </c>
    </row>
    <row r="43" spans="1:5" ht="24.75" customHeight="1">
      <c r="A43" s="68" t="s">
        <v>206</v>
      </c>
      <c r="B43" s="56" t="s">
        <v>207</v>
      </c>
      <c r="C43" s="77" t="s">
        <v>22</v>
      </c>
      <c r="D43" s="23">
        <v>16.66</v>
      </c>
      <c r="E43" s="67">
        <v>1516000</v>
      </c>
    </row>
    <row r="44" spans="1:5" ht="25.5" customHeight="1">
      <c r="A44" s="68" t="s">
        <v>208</v>
      </c>
      <c r="B44" s="56" t="s">
        <v>209</v>
      </c>
      <c r="C44" s="77" t="s">
        <v>22</v>
      </c>
      <c r="D44" s="23">
        <v>16.66</v>
      </c>
      <c r="E44" s="67">
        <v>586500</v>
      </c>
    </row>
    <row r="45" spans="1:5">
      <c r="A45" s="24"/>
      <c r="B45" s="24"/>
    </row>
    <row r="46" spans="1:5">
      <c r="A46" s="24"/>
      <c r="B46" s="24"/>
    </row>
    <row r="47" spans="1:5">
      <c r="A47" s="24"/>
      <c r="B47" s="24"/>
    </row>
    <row r="48" spans="1:5">
      <c r="A48" s="24"/>
      <c r="B48" s="24"/>
    </row>
  </sheetData>
  <mergeCells count="10">
    <mergeCell ref="A33:E33"/>
    <mergeCell ref="A34:E34"/>
    <mergeCell ref="A35:E35"/>
    <mergeCell ref="D38:E38"/>
    <mergeCell ref="D19:E19"/>
    <mergeCell ref="A1:E1"/>
    <mergeCell ref="A2:E2"/>
    <mergeCell ref="A3:E3"/>
    <mergeCell ref="A6:E6"/>
    <mergeCell ref="A8:E8"/>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dimension ref="A1:L30"/>
  <sheetViews>
    <sheetView topLeftCell="C4" workbookViewId="0">
      <selection activeCell="A21" sqref="A21:XFD21"/>
    </sheetView>
  </sheetViews>
  <sheetFormatPr defaultRowHeight="12"/>
  <cols>
    <col min="1" max="1" width="60.28515625" style="1" customWidth="1"/>
    <col min="2" max="2" width="19.140625" style="1" bestFit="1" customWidth="1"/>
    <col min="3" max="3" width="22.57031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210</v>
      </c>
      <c r="B6" s="92"/>
      <c r="C6" s="92"/>
      <c r="D6" s="92"/>
      <c r="E6" s="92"/>
    </row>
    <row r="8" spans="1:12" ht="22.5" customHeight="1">
      <c r="A8" s="90" t="s">
        <v>211</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43" t="s">
        <v>10</v>
      </c>
    </row>
    <row r="12" spans="1:12">
      <c r="C12" s="1" t="s">
        <v>11</v>
      </c>
      <c r="E12" s="19">
        <f>E13+E15</f>
        <v>205000</v>
      </c>
    </row>
    <row r="13" spans="1:12">
      <c r="C13" s="1" t="s">
        <v>12</v>
      </c>
      <c r="E13" s="20">
        <f>E21+E22+E23</f>
        <v>205000</v>
      </c>
    </row>
    <row r="14" spans="1:12">
      <c r="E14" s="18"/>
    </row>
    <row r="15" spans="1:12">
      <c r="C15" s="1" t="s">
        <v>13</v>
      </c>
      <c r="E15" s="20">
        <v>0</v>
      </c>
    </row>
    <row r="16" spans="1:12">
      <c r="E16" s="20"/>
    </row>
    <row r="17" spans="1:5">
      <c r="C17" s="1" t="s">
        <v>21</v>
      </c>
      <c r="E17" s="19">
        <f>SUM(E21:E23)</f>
        <v>205000</v>
      </c>
    </row>
    <row r="18" spans="1:5">
      <c r="A18" s="3" t="s">
        <v>14</v>
      </c>
    </row>
    <row r="19" spans="1:5">
      <c r="A19" s="12"/>
      <c r="B19" s="9"/>
      <c r="C19" s="9"/>
      <c r="D19" s="91" t="s">
        <v>15</v>
      </c>
      <c r="E19" s="91"/>
    </row>
    <row r="20" spans="1:5">
      <c r="A20" s="6" t="s">
        <v>16</v>
      </c>
      <c r="B20" s="9" t="s">
        <v>17</v>
      </c>
      <c r="C20" s="9" t="s">
        <v>18</v>
      </c>
      <c r="D20" s="9" t="s">
        <v>19</v>
      </c>
      <c r="E20" s="9" t="s">
        <v>20</v>
      </c>
    </row>
    <row r="21" spans="1:5" s="35" customFormat="1">
      <c r="A21" s="55" t="s">
        <v>325</v>
      </c>
      <c r="B21" s="38"/>
      <c r="C21" s="38"/>
      <c r="D21" s="38"/>
      <c r="E21" s="39">
        <v>100000</v>
      </c>
    </row>
    <row r="22" spans="1:5" ht="24" customHeight="1">
      <c r="A22" s="4" t="s">
        <v>212</v>
      </c>
      <c r="B22" s="5" t="s">
        <v>53</v>
      </c>
      <c r="C22" s="11" t="s">
        <v>22</v>
      </c>
      <c r="D22" s="8">
        <v>1</v>
      </c>
      <c r="E22" s="39">
        <v>100000</v>
      </c>
    </row>
    <row r="23" spans="1:5">
      <c r="A23" s="1" t="s">
        <v>213</v>
      </c>
      <c r="B23" s="11" t="s">
        <v>214</v>
      </c>
      <c r="C23" s="29" t="s">
        <v>22</v>
      </c>
      <c r="D23" s="8">
        <v>1</v>
      </c>
      <c r="E23" s="39">
        <v>5000</v>
      </c>
    </row>
    <row r="24" spans="1:5">
      <c r="B24" s="11"/>
      <c r="C24" s="11"/>
      <c r="D24" s="8"/>
      <c r="E24" s="31"/>
    </row>
    <row r="25" spans="1:5">
      <c r="A25" s="4"/>
      <c r="B25" s="11"/>
      <c r="C25" s="11"/>
      <c r="D25" s="8"/>
      <c r="E25" s="7"/>
    </row>
    <row r="26" spans="1:5">
      <c r="A26" s="4"/>
      <c r="B26" s="11"/>
      <c r="C26" s="11"/>
      <c r="D26" s="8"/>
      <c r="E26" s="7"/>
    </row>
    <row r="27" spans="1:5">
      <c r="B27" s="5"/>
      <c r="C27" s="11"/>
      <c r="D27" s="8"/>
      <c r="E27" s="7"/>
    </row>
    <row r="28" spans="1:5">
      <c r="A28" s="4"/>
      <c r="B28" s="5"/>
      <c r="C28" s="11"/>
      <c r="D28" s="8"/>
      <c r="E28" s="7"/>
    </row>
    <row r="29" spans="1:5">
      <c r="A29" s="4"/>
      <c r="B29" s="5"/>
      <c r="C29" s="11"/>
      <c r="D29" s="8"/>
      <c r="E29" s="7"/>
    </row>
    <row r="30" spans="1:5">
      <c r="A30" s="4"/>
      <c r="B30" s="5"/>
      <c r="C30" s="11"/>
      <c r="D30" s="8"/>
      <c r="E30"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17.xml><?xml version="1.0" encoding="utf-8"?>
<worksheet xmlns="http://schemas.openxmlformats.org/spreadsheetml/2006/main" xmlns:r="http://schemas.openxmlformats.org/officeDocument/2006/relationships">
  <dimension ref="A1:L25"/>
  <sheetViews>
    <sheetView topLeftCell="C4" workbookViewId="0">
      <selection activeCell="A22" sqref="A22:XFD22"/>
    </sheetView>
  </sheetViews>
  <sheetFormatPr defaultRowHeight="12"/>
  <cols>
    <col min="1" max="1" width="53.28515625" style="1" customWidth="1"/>
    <col min="2" max="2" width="19.140625" style="1" bestFit="1" customWidth="1"/>
    <col min="3" max="3" width="21.710937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215</v>
      </c>
      <c r="B6" s="92"/>
      <c r="C6" s="92"/>
      <c r="D6" s="92"/>
      <c r="E6" s="92"/>
    </row>
    <row r="8" spans="1:12" ht="22.5" customHeight="1">
      <c r="A8" s="90" t="s">
        <v>216</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9" t="s">
        <v>10</v>
      </c>
    </row>
    <row r="12" spans="1:12">
      <c r="A12" s="1" t="s">
        <v>217</v>
      </c>
      <c r="C12" s="1" t="s">
        <v>11</v>
      </c>
      <c r="E12" s="19">
        <f>E13+E15</f>
        <v>32130</v>
      </c>
    </row>
    <row r="13" spans="1:12">
      <c r="C13" s="1" t="s">
        <v>12</v>
      </c>
      <c r="E13" s="20">
        <f>E22</f>
        <v>32130</v>
      </c>
    </row>
    <row r="14" spans="1:12">
      <c r="E14" s="18"/>
    </row>
    <row r="15" spans="1:12">
      <c r="C15" s="1" t="s">
        <v>13</v>
      </c>
      <c r="E15" s="20">
        <v>0</v>
      </c>
    </row>
    <row r="16" spans="1:12">
      <c r="E16" s="20"/>
    </row>
    <row r="17" spans="1:5">
      <c r="C17" s="1" t="s">
        <v>21</v>
      </c>
      <c r="E17" s="19">
        <f>SUM(E22:E22)</f>
        <v>32130</v>
      </c>
    </row>
    <row r="18" spans="1:5">
      <c r="A18" s="3" t="s">
        <v>14</v>
      </c>
      <c r="E18" s="18"/>
    </row>
    <row r="19" spans="1:5">
      <c r="A19" s="12"/>
      <c r="B19" s="9"/>
      <c r="C19" s="9"/>
      <c r="D19" s="91" t="s">
        <v>15</v>
      </c>
      <c r="E19" s="91"/>
    </row>
    <row r="20" spans="1:5">
      <c r="A20" s="6" t="s">
        <v>16</v>
      </c>
      <c r="B20" s="9" t="s">
        <v>17</v>
      </c>
      <c r="C20" s="9" t="s">
        <v>18</v>
      </c>
      <c r="D20" s="9" t="s">
        <v>19</v>
      </c>
      <c r="E20" s="9" t="s">
        <v>20</v>
      </c>
    </row>
    <row r="21" spans="1:5">
      <c r="A21" s="6"/>
      <c r="B21" s="42"/>
      <c r="C21" s="42"/>
      <c r="D21" s="42"/>
      <c r="E21" s="42"/>
    </row>
    <row r="22" spans="1:5" ht="22.5" customHeight="1">
      <c r="A22" s="49" t="s">
        <v>219</v>
      </c>
      <c r="B22" s="29" t="s">
        <v>218</v>
      </c>
      <c r="C22" s="11" t="s">
        <v>22</v>
      </c>
      <c r="D22" s="8">
        <v>1</v>
      </c>
      <c r="E22" s="7">
        <v>32130</v>
      </c>
    </row>
    <row r="23" spans="1:5">
      <c r="A23" s="4"/>
      <c r="B23" s="29"/>
      <c r="C23" s="11"/>
      <c r="D23" s="8"/>
      <c r="E23" s="7"/>
    </row>
    <row r="24" spans="1:5">
      <c r="A24" s="4"/>
      <c r="B24" s="4"/>
      <c r="C24" s="11"/>
      <c r="D24" s="8"/>
      <c r="E24" s="7"/>
    </row>
    <row r="25" spans="1:5">
      <c r="A25" s="4"/>
      <c r="B25" s="4"/>
      <c r="C25" s="11"/>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orientation="landscape" r:id="rId1"/>
  <drawing r:id="rId2"/>
</worksheet>
</file>

<file path=xl/worksheets/sheet18.xml><?xml version="1.0" encoding="utf-8"?>
<worksheet xmlns="http://schemas.openxmlformats.org/spreadsheetml/2006/main" xmlns:r="http://schemas.openxmlformats.org/officeDocument/2006/relationships">
  <dimension ref="A1:L28"/>
  <sheetViews>
    <sheetView topLeftCell="C7" workbookViewId="0">
      <selection activeCell="A21" sqref="A21:XFD21"/>
    </sheetView>
  </sheetViews>
  <sheetFormatPr defaultRowHeight="12"/>
  <cols>
    <col min="1" max="1" width="52.42578125" style="1" customWidth="1"/>
    <col min="2" max="2" width="20.7109375" style="1" customWidth="1"/>
    <col min="3" max="3" width="21.710937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220</v>
      </c>
      <c r="B6" s="92"/>
      <c r="C6" s="92"/>
      <c r="D6" s="92"/>
      <c r="E6" s="92"/>
    </row>
    <row r="8" spans="1:12" ht="22.5" customHeight="1">
      <c r="A8" s="90" t="s">
        <v>221</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9" t="s">
        <v>10</v>
      </c>
    </row>
    <row r="12" spans="1:12">
      <c r="A12" s="1" t="s">
        <v>222</v>
      </c>
      <c r="C12" s="1" t="s">
        <v>11</v>
      </c>
      <c r="E12" s="19">
        <f>E13+E15</f>
        <v>20000</v>
      </c>
    </row>
    <row r="13" spans="1:12">
      <c r="C13" s="1" t="s">
        <v>12</v>
      </c>
      <c r="E13" s="20">
        <f>E21</f>
        <v>20000</v>
      </c>
    </row>
    <row r="14" spans="1:12">
      <c r="E14" s="18"/>
    </row>
    <row r="15" spans="1:12">
      <c r="C15" s="1" t="s">
        <v>13</v>
      </c>
      <c r="E15" s="20">
        <v>0</v>
      </c>
    </row>
    <row r="16" spans="1:12">
      <c r="E16" s="20"/>
    </row>
    <row r="17" spans="1:5">
      <c r="C17" s="1" t="s">
        <v>21</v>
      </c>
      <c r="E17" s="19">
        <f>SUM(E21:E21)</f>
        <v>20000</v>
      </c>
    </row>
    <row r="18" spans="1:5">
      <c r="A18" s="3" t="s">
        <v>14</v>
      </c>
    </row>
    <row r="19" spans="1:5">
      <c r="A19" s="12"/>
      <c r="B19" s="9"/>
      <c r="C19" s="9"/>
      <c r="D19" s="91" t="s">
        <v>15</v>
      </c>
      <c r="E19" s="91"/>
    </row>
    <row r="20" spans="1:5">
      <c r="A20" s="6" t="s">
        <v>16</v>
      </c>
      <c r="B20" s="9" t="s">
        <v>17</v>
      </c>
      <c r="C20" s="9" t="s">
        <v>18</v>
      </c>
      <c r="D20" s="9" t="s">
        <v>19</v>
      </c>
      <c r="E20" s="9" t="s">
        <v>20</v>
      </c>
    </row>
    <row r="21" spans="1:5">
      <c r="A21" s="1" t="s">
        <v>223</v>
      </c>
      <c r="B21" s="11" t="s">
        <v>56</v>
      </c>
      <c r="C21" s="11" t="s">
        <v>22</v>
      </c>
      <c r="D21" s="8">
        <v>1</v>
      </c>
      <c r="E21" s="65">
        <v>20000</v>
      </c>
    </row>
    <row r="22" spans="1:5">
      <c r="B22" s="11"/>
      <c r="C22" s="11"/>
      <c r="D22" s="8"/>
      <c r="E22" s="7"/>
    </row>
    <row r="23" spans="1:5">
      <c r="A23" s="4"/>
      <c r="B23" s="11"/>
      <c r="C23" s="11"/>
      <c r="D23" s="8"/>
      <c r="E23" s="7"/>
    </row>
    <row r="24" spans="1:5">
      <c r="A24" s="4"/>
      <c r="B24" s="11"/>
      <c r="C24" s="11"/>
      <c r="D24" s="8"/>
      <c r="E24" s="7"/>
    </row>
    <row r="25" spans="1:5">
      <c r="B25" s="5"/>
      <c r="C25" s="11"/>
      <c r="D25" s="8"/>
      <c r="E25" s="7"/>
    </row>
    <row r="26" spans="1:5">
      <c r="A26" s="4"/>
      <c r="B26" s="5"/>
      <c r="C26" s="11"/>
      <c r="D26" s="8"/>
      <c r="E26" s="7"/>
    </row>
    <row r="27" spans="1:5">
      <c r="A27" s="4"/>
      <c r="B27" s="5"/>
      <c r="C27" s="11"/>
      <c r="D27" s="8"/>
      <c r="E27" s="7"/>
    </row>
    <row r="28" spans="1:5">
      <c r="A28" s="4"/>
      <c r="B28" s="5"/>
      <c r="C28" s="11"/>
      <c r="D28" s="8"/>
      <c r="E28" s="7"/>
    </row>
  </sheetData>
  <mergeCells count="6">
    <mergeCell ref="D19:E19"/>
    <mergeCell ref="A1:E1"/>
    <mergeCell ref="A2:E2"/>
    <mergeCell ref="A3:E3"/>
    <mergeCell ref="A6:E6"/>
    <mergeCell ref="A8:E8"/>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dimension ref="A1:L29"/>
  <sheetViews>
    <sheetView workbookViewId="0">
      <selection activeCell="A22" sqref="A22:XFD22"/>
    </sheetView>
  </sheetViews>
  <sheetFormatPr defaultRowHeight="12"/>
  <cols>
    <col min="1" max="1" width="61.42578125" style="1" customWidth="1"/>
    <col min="2" max="2" width="19.140625" style="1" bestFit="1" customWidth="1"/>
    <col min="3" max="3" width="22.710937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224</v>
      </c>
      <c r="B6" s="92"/>
      <c r="C6" s="92"/>
      <c r="D6" s="92"/>
      <c r="E6" s="92"/>
    </row>
    <row r="8" spans="1:12" ht="22.5" customHeight="1">
      <c r="A8" s="90" t="s">
        <v>225</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9" t="s">
        <v>10</v>
      </c>
    </row>
    <row r="12" spans="1:12" ht="14.25">
      <c r="A12" s="26"/>
      <c r="C12" s="1" t="s">
        <v>11</v>
      </c>
      <c r="E12" s="19">
        <f>E13+E15</f>
        <v>120000</v>
      </c>
    </row>
    <row r="13" spans="1:12">
      <c r="C13" s="1" t="s">
        <v>12</v>
      </c>
      <c r="E13" s="20">
        <f>E21+E22</f>
        <v>120000</v>
      </c>
    </row>
    <row r="14" spans="1:12">
      <c r="E14" s="18"/>
    </row>
    <row r="15" spans="1:12">
      <c r="C15" s="1" t="s">
        <v>13</v>
      </c>
      <c r="E15" s="20">
        <v>0</v>
      </c>
    </row>
    <row r="16" spans="1:12">
      <c r="E16" s="20"/>
    </row>
    <row r="17" spans="1:5">
      <c r="C17" s="1" t="s">
        <v>21</v>
      </c>
      <c r="E17" s="19">
        <f>SUM(E21:E22)</f>
        <v>120000</v>
      </c>
    </row>
    <row r="18" spans="1:5">
      <c r="A18" s="3" t="s">
        <v>14</v>
      </c>
    </row>
    <row r="19" spans="1:5">
      <c r="A19" s="12"/>
      <c r="B19" s="9"/>
      <c r="C19" s="9"/>
      <c r="D19" s="91" t="s">
        <v>15</v>
      </c>
      <c r="E19" s="91"/>
    </row>
    <row r="20" spans="1:5">
      <c r="A20" s="6" t="s">
        <v>16</v>
      </c>
      <c r="B20" s="9" t="s">
        <v>17</v>
      </c>
      <c r="C20" s="9" t="s">
        <v>18</v>
      </c>
      <c r="D20" s="9" t="s">
        <v>19</v>
      </c>
      <c r="E20" s="9" t="s">
        <v>20</v>
      </c>
    </row>
    <row r="21" spans="1:5" ht="34.5" customHeight="1">
      <c r="A21" s="24" t="s">
        <v>326</v>
      </c>
      <c r="B21" s="5" t="s">
        <v>226</v>
      </c>
      <c r="C21" s="11" t="s">
        <v>22</v>
      </c>
      <c r="D21" s="8">
        <v>0</v>
      </c>
      <c r="E21" s="7">
        <v>50000</v>
      </c>
    </row>
    <row r="22" spans="1:5">
      <c r="A22" s="1" t="s">
        <v>227</v>
      </c>
      <c r="B22" s="11" t="s">
        <v>228</v>
      </c>
      <c r="C22" s="11"/>
      <c r="D22" s="8">
        <v>1</v>
      </c>
      <c r="E22" s="61">
        <v>70000</v>
      </c>
    </row>
    <row r="23" spans="1:5">
      <c r="B23" s="11"/>
      <c r="C23" s="11"/>
      <c r="D23" s="8"/>
      <c r="E23" s="7"/>
    </row>
    <row r="24" spans="1:5">
      <c r="A24" s="4"/>
      <c r="B24" s="11"/>
      <c r="C24" s="11"/>
      <c r="D24" s="8"/>
      <c r="E24" s="7"/>
    </row>
    <row r="25" spans="1:5">
      <c r="A25" s="4"/>
      <c r="B25" s="11"/>
      <c r="C25" s="11"/>
      <c r="D25" s="8"/>
      <c r="E25" s="7"/>
    </row>
    <row r="26" spans="1:5">
      <c r="B26" s="5"/>
      <c r="C26" s="11"/>
      <c r="D26" s="8"/>
      <c r="E26" s="7"/>
    </row>
    <row r="27" spans="1:5">
      <c r="A27" s="4"/>
      <c r="B27" s="5"/>
      <c r="C27" s="11"/>
      <c r="D27" s="8"/>
      <c r="E27" s="7"/>
    </row>
    <row r="28" spans="1:5">
      <c r="A28" s="4"/>
      <c r="B28" s="5"/>
      <c r="C28" s="11"/>
      <c r="D28" s="8"/>
      <c r="E28" s="7"/>
    </row>
    <row r="29" spans="1:5">
      <c r="A29" s="4"/>
      <c r="B29" s="5"/>
      <c r="C29" s="11"/>
      <c r="D29" s="8"/>
      <c r="E29"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L33"/>
  <sheetViews>
    <sheetView topLeftCell="A10" workbookViewId="0">
      <selection activeCell="E27" sqref="E27"/>
    </sheetView>
  </sheetViews>
  <sheetFormatPr defaultRowHeight="12"/>
  <cols>
    <col min="1" max="1" width="53.28515625" style="1" customWidth="1"/>
    <col min="2" max="2" width="19.140625" style="1" bestFit="1" customWidth="1"/>
    <col min="3" max="3" width="28"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30</v>
      </c>
      <c r="B6" s="89"/>
      <c r="C6" s="89"/>
      <c r="D6" s="89"/>
      <c r="E6" s="89"/>
    </row>
    <row r="8" spans="1:12" ht="24" customHeight="1">
      <c r="A8" s="90" t="s">
        <v>330</v>
      </c>
      <c r="B8" s="90"/>
      <c r="C8" s="90"/>
      <c r="D8" s="90"/>
      <c r="E8" s="90"/>
    </row>
    <row r="9" spans="1:12">
      <c r="A9" s="10"/>
      <c r="B9" s="10"/>
      <c r="C9" s="10"/>
      <c r="D9" s="10"/>
      <c r="E9" s="10"/>
    </row>
    <row r="10" spans="1:12">
      <c r="A10" s="2" t="s">
        <v>5</v>
      </c>
      <c r="B10" s="2"/>
      <c r="C10" s="2"/>
      <c r="D10" s="2"/>
      <c r="E10" s="2"/>
    </row>
    <row r="11" spans="1:12">
      <c r="A11" s="9"/>
      <c r="B11" s="9"/>
      <c r="C11" s="9" t="s">
        <v>6</v>
      </c>
      <c r="D11" s="9"/>
      <c r="E11" s="9"/>
    </row>
    <row r="12" spans="1:12">
      <c r="A12" s="12" t="s">
        <v>7</v>
      </c>
      <c r="B12" s="9" t="s">
        <v>8</v>
      </c>
      <c r="C12" s="9" t="s">
        <v>9</v>
      </c>
      <c r="D12" s="36"/>
      <c r="E12" s="36" t="s">
        <v>10</v>
      </c>
    </row>
    <row r="13" spans="1:12">
      <c r="A13" s="1" t="s">
        <v>31</v>
      </c>
      <c r="C13" s="1" t="s">
        <v>11</v>
      </c>
      <c r="D13" s="18"/>
      <c r="E13" s="19">
        <f>E14+E16</f>
        <v>3084755</v>
      </c>
    </row>
    <row r="14" spans="1:12">
      <c r="C14" s="1" t="s">
        <v>12</v>
      </c>
      <c r="D14" s="18"/>
      <c r="E14" s="20">
        <f>E27</f>
        <v>2677755</v>
      </c>
    </row>
    <row r="15" spans="1:12">
      <c r="D15" s="18"/>
      <c r="E15" s="18"/>
    </row>
    <row r="16" spans="1:12">
      <c r="C16" s="1" t="s">
        <v>13</v>
      </c>
      <c r="D16" s="18"/>
      <c r="E16" s="20">
        <f>E22</f>
        <v>407000</v>
      </c>
    </row>
    <row r="17" spans="1:5">
      <c r="D17" s="18"/>
      <c r="E17" s="20"/>
    </row>
    <row r="18" spans="1:5">
      <c r="C18" s="1" t="s">
        <v>21</v>
      </c>
      <c r="D18" s="18"/>
      <c r="E18" s="19">
        <f>E22+E27</f>
        <v>3084755</v>
      </c>
    </row>
    <row r="19" spans="1:5">
      <c r="A19" s="3" t="s">
        <v>14</v>
      </c>
      <c r="D19" s="18"/>
      <c r="E19" s="18"/>
    </row>
    <row r="20" spans="1:5">
      <c r="A20" s="12"/>
      <c r="B20" s="9"/>
      <c r="C20" s="9"/>
      <c r="D20" s="84" t="s">
        <v>15</v>
      </c>
      <c r="E20" s="84"/>
    </row>
    <row r="21" spans="1:5">
      <c r="A21" s="6" t="s">
        <v>16</v>
      </c>
      <c r="B21" s="9" t="s">
        <v>17</v>
      </c>
      <c r="C21" s="9" t="s">
        <v>18</v>
      </c>
      <c r="D21" s="36" t="s">
        <v>19</v>
      </c>
      <c r="E21" s="36" t="s">
        <v>20</v>
      </c>
    </row>
    <row r="22" spans="1:5">
      <c r="A22" s="1" t="s">
        <v>33</v>
      </c>
      <c r="B22" s="11" t="s">
        <v>32</v>
      </c>
      <c r="C22" s="11" t="s">
        <v>22</v>
      </c>
      <c r="D22" s="23">
        <v>16.66</v>
      </c>
      <c r="E22" s="20">
        <v>407000</v>
      </c>
    </row>
    <row r="23" spans="1:5">
      <c r="B23" s="11"/>
      <c r="C23" s="11"/>
      <c r="D23" s="23"/>
      <c r="E23" s="20"/>
    </row>
    <row r="24" spans="1:5">
      <c r="B24" s="11"/>
      <c r="C24" s="11"/>
      <c r="D24" s="23"/>
      <c r="E24" s="20"/>
    </row>
    <row r="25" spans="1:5">
      <c r="A25" s="12"/>
      <c r="B25" s="9"/>
      <c r="C25" s="9"/>
      <c r="D25" s="84" t="s">
        <v>15</v>
      </c>
      <c r="E25" s="84"/>
    </row>
    <row r="26" spans="1:5">
      <c r="A26" s="6" t="s">
        <v>16</v>
      </c>
      <c r="B26" s="9" t="s">
        <v>17</v>
      </c>
      <c r="C26" s="9" t="s">
        <v>18</v>
      </c>
      <c r="D26" s="36" t="s">
        <v>19</v>
      </c>
      <c r="E26" s="36" t="s">
        <v>20</v>
      </c>
    </row>
    <row r="27" spans="1:5">
      <c r="A27" s="1" t="s">
        <v>34</v>
      </c>
      <c r="B27" s="11" t="s">
        <v>35</v>
      </c>
      <c r="C27" s="11" t="s">
        <v>22</v>
      </c>
      <c r="D27" s="23">
        <v>16.66</v>
      </c>
      <c r="E27" s="20">
        <v>2677755</v>
      </c>
    </row>
    <row r="28" spans="1:5">
      <c r="A28" s="4"/>
      <c r="B28" s="11"/>
      <c r="C28" s="11"/>
      <c r="D28" s="23"/>
      <c r="E28" s="20"/>
    </row>
    <row r="29" spans="1:5">
      <c r="B29" s="11"/>
      <c r="C29" s="11"/>
      <c r="D29" s="23"/>
      <c r="E29" s="20"/>
    </row>
    <row r="30" spans="1:5">
      <c r="B30" s="5"/>
      <c r="C30" s="11"/>
      <c r="D30" s="8"/>
      <c r="E30" s="7"/>
    </row>
    <row r="31" spans="1:5">
      <c r="A31" s="4"/>
      <c r="B31" s="5"/>
      <c r="C31" s="11"/>
      <c r="D31" s="8"/>
      <c r="E31" s="7"/>
    </row>
    <row r="32" spans="1:5">
      <c r="A32" s="4"/>
      <c r="B32" s="5"/>
      <c r="C32" s="11"/>
      <c r="D32" s="8"/>
      <c r="E32" s="7"/>
    </row>
    <row r="33" spans="1:5">
      <c r="A33" s="4"/>
      <c r="B33" s="5"/>
      <c r="C33" s="11"/>
      <c r="D33" s="8"/>
      <c r="E33" s="7"/>
    </row>
  </sheetData>
  <mergeCells count="7">
    <mergeCell ref="D25:E25"/>
    <mergeCell ref="A1:E1"/>
    <mergeCell ref="A2:E2"/>
    <mergeCell ref="A3:E3"/>
    <mergeCell ref="A6:E6"/>
    <mergeCell ref="A8:E8"/>
    <mergeCell ref="D20:E20"/>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20.xml><?xml version="1.0" encoding="utf-8"?>
<worksheet xmlns="http://schemas.openxmlformats.org/spreadsheetml/2006/main" xmlns:r="http://schemas.openxmlformats.org/officeDocument/2006/relationships">
  <dimension ref="A1:L25"/>
  <sheetViews>
    <sheetView topLeftCell="C4" workbookViewId="0">
      <selection activeCell="E23" sqref="E23"/>
    </sheetView>
  </sheetViews>
  <sheetFormatPr defaultRowHeight="12"/>
  <cols>
    <col min="1" max="1" width="53.28515625" style="1" customWidth="1"/>
    <col min="2" max="2" width="19.140625" style="1" bestFit="1" customWidth="1"/>
    <col min="3" max="3" width="22.425781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229</v>
      </c>
      <c r="B6" s="92"/>
      <c r="C6" s="92"/>
      <c r="D6" s="92"/>
      <c r="E6" s="92"/>
    </row>
    <row r="8" spans="1:12" ht="22.5" customHeight="1">
      <c r="A8" s="90" t="s">
        <v>230</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9" t="s">
        <v>10</v>
      </c>
    </row>
    <row r="12" spans="1:12">
      <c r="C12" s="1" t="s">
        <v>11</v>
      </c>
      <c r="D12" s="18"/>
      <c r="E12" s="19">
        <f>E13+E15</f>
        <v>1650000</v>
      </c>
      <c r="F12" s="18"/>
    </row>
    <row r="13" spans="1:12">
      <c r="C13" s="1" t="s">
        <v>12</v>
      </c>
      <c r="D13" s="18"/>
      <c r="E13" s="20">
        <f>E21+E22+E23</f>
        <v>1650000</v>
      </c>
      <c r="F13" s="18"/>
    </row>
    <row r="14" spans="1:12">
      <c r="D14" s="18"/>
      <c r="E14" s="18"/>
      <c r="F14" s="18"/>
    </row>
    <row r="15" spans="1:12">
      <c r="C15" s="1" t="s">
        <v>13</v>
      </c>
      <c r="D15" s="18"/>
      <c r="E15" s="20">
        <v>0</v>
      </c>
      <c r="F15" s="18"/>
    </row>
    <row r="16" spans="1:12">
      <c r="D16" s="18"/>
      <c r="E16" s="20"/>
      <c r="F16" s="18"/>
    </row>
    <row r="17" spans="1:6">
      <c r="C17" s="1" t="s">
        <v>21</v>
      </c>
      <c r="D17" s="18"/>
      <c r="E17" s="19">
        <f>SUM(E21:E23)</f>
        <v>1650000</v>
      </c>
      <c r="F17" s="18"/>
    </row>
    <row r="18" spans="1:6">
      <c r="A18" s="3" t="s">
        <v>14</v>
      </c>
      <c r="D18" s="18"/>
      <c r="E18" s="18"/>
      <c r="F18" s="18"/>
    </row>
    <row r="19" spans="1:6">
      <c r="A19" s="12"/>
      <c r="B19" s="9"/>
      <c r="C19" s="9"/>
      <c r="D19" s="84" t="s">
        <v>15</v>
      </c>
      <c r="E19" s="84"/>
      <c r="F19" s="18"/>
    </row>
    <row r="20" spans="1:6">
      <c r="A20" s="6" t="s">
        <v>16</v>
      </c>
      <c r="B20" s="9" t="s">
        <v>17</v>
      </c>
      <c r="C20" s="9" t="s">
        <v>18</v>
      </c>
      <c r="D20" s="9" t="s">
        <v>19</v>
      </c>
      <c r="E20" s="9" t="s">
        <v>20</v>
      </c>
    </row>
    <row r="21" spans="1:6" ht="24">
      <c r="A21" s="2" t="s">
        <v>327</v>
      </c>
      <c r="B21" s="5" t="s">
        <v>358</v>
      </c>
      <c r="C21" s="63" t="s">
        <v>22</v>
      </c>
      <c r="D21" s="74">
        <v>1</v>
      </c>
      <c r="E21" s="65">
        <v>400000</v>
      </c>
    </row>
    <row r="22" spans="1:6">
      <c r="A22" s="1" t="s">
        <v>232</v>
      </c>
      <c r="B22" s="5" t="s">
        <v>233</v>
      </c>
      <c r="C22" s="11" t="s">
        <v>22</v>
      </c>
      <c r="D22" s="74">
        <v>1</v>
      </c>
      <c r="E22" s="65">
        <v>50000</v>
      </c>
    </row>
    <row r="23" spans="1:6" ht="24">
      <c r="A23" s="2" t="s">
        <v>234</v>
      </c>
      <c r="B23" s="5" t="s">
        <v>231</v>
      </c>
      <c r="C23" s="11" t="s">
        <v>22</v>
      </c>
      <c r="D23" s="74">
        <v>15</v>
      </c>
      <c r="E23" s="65">
        <v>1200000</v>
      </c>
    </row>
    <row r="24" spans="1:6">
      <c r="A24" s="4"/>
      <c r="B24" s="5"/>
      <c r="C24" s="11"/>
      <c r="D24" s="74"/>
      <c r="E24" s="65"/>
    </row>
    <row r="25" spans="1:6">
      <c r="A25" s="4"/>
      <c r="B25" s="5"/>
      <c r="C25" s="11"/>
      <c r="D25" s="8"/>
      <c r="E25"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orientation="landscape" r:id="rId1"/>
  <drawing r:id="rId2"/>
</worksheet>
</file>

<file path=xl/worksheets/sheet21.xml><?xml version="1.0" encoding="utf-8"?>
<worksheet xmlns="http://schemas.openxmlformats.org/spreadsheetml/2006/main" xmlns:r="http://schemas.openxmlformats.org/officeDocument/2006/relationships">
  <dimension ref="A1:L28"/>
  <sheetViews>
    <sheetView topLeftCell="C10" workbookViewId="0">
      <selection activeCell="A23" sqref="A23:XFD23"/>
    </sheetView>
  </sheetViews>
  <sheetFormatPr defaultRowHeight="12"/>
  <cols>
    <col min="1" max="1" width="59.140625" style="1" customWidth="1"/>
    <col min="2" max="2" width="19.140625" style="1" bestFit="1" customWidth="1"/>
    <col min="3" max="3" width="21.425781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235</v>
      </c>
      <c r="B6" s="92"/>
      <c r="C6" s="92"/>
      <c r="D6" s="92"/>
      <c r="E6" s="92"/>
    </row>
    <row r="8" spans="1:12" ht="22.5" customHeight="1">
      <c r="A8" s="90" t="s">
        <v>236</v>
      </c>
      <c r="B8" s="90"/>
      <c r="C8" s="90"/>
      <c r="D8" s="90"/>
      <c r="E8" s="90"/>
    </row>
    <row r="9" spans="1:12">
      <c r="A9" s="33" t="s">
        <v>79</v>
      </c>
      <c r="B9" s="2"/>
      <c r="C9" s="2"/>
      <c r="D9" s="2"/>
      <c r="E9" s="2"/>
    </row>
    <row r="10" spans="1:12">
      <c r="A10" s="9"/>
      <c r="B10" s="9"/>
      <c r="C10" s="9" t="s">
        <v>6</v>
      </c>
      <c r="D10" s="9"/>
      <c r="E10" s="9"/>
    </row>
    <row r="11" spans="1:12">
      <c r="A11" s="12" t="s">
        <v>7</v>
      </c>
      <c r="B11" s="9" t="s">
        <v>8</v>
      </c>
      <c r="C11" s="9" t="s">
        <v>9</v>
      </c>
      <c r="D11" s="9"/>
      <c r="E11" s="43" t="s">
        <v>10</v>
      </c>
    </row>
    <row r="12" spans="1:12">
      <c r="C12" s="1" t="s">
        <v>11</v>
      </c>
      <c r="E12" s="19">
        <f>E13+E15</f>
        <v>220000</v>
      </c>
    </row>
    <row r="13" spans="1:12">
      <c r="C13" s="1" t="s">
        <v>12</v>
      </c>
      <c r="E13" s="20">
        <f>E22+E23</f>
        <v>70000</v>
      </c>
    </row>
    <row r="14" spans="1:12">
      <c r="E14" s="18"/>
    </row>
    <row r="15" spans="1:12">
      <c r="C15" s="1" t="s">
        <v>13</v>
      </c>
      <c r="E15" s="20">
        <f>E21</f>
        <v>150000</v>
      </c>
    </row>
    <row r="16" spans="1:12">
      <c r="E16" s="20"/>
    </row>
    <row r="17" spans="1:5">
      <c r="C17" s="1" t="s">
        <v>21</v>
      </c>
      <c r="E17" s="19">
        <f>SUM(E21:E23)</f>
        <v>220000</v>
      </c>
    </row>
    <row r="18" spans="1:5">
      <c r="A18" s="3" t="s">
        <v>14</v>
      </c>
    </row>
    <row r="19" spans="1:5">
      <c r="A19" s="12"/>
      <c r="B19" s="9"/>
      <c r="C19" s="9"/>
      <c r="D19" s="91" t="s">
        <v>15</v>
      </c>
      <c r="E19" s="91"/>
    </row>
    <row r="20" spans="1:5">
      <c r="A20" s="6" t="s">
        <v>16</v>
      </c>
      <c r="B20" s="9" t="s">
        <v>17</v>
      </c>
      <c r="C20" s="9" t="s">
        <v>18</v>
      </c>
      <c r="D20" s="9" t="s">
        <v>19</v>
      </c>
      <c r="E20" s="9" t="s">
        <v>20</v>
      </c>
    </row>
    <row r="21" spans="1:5" ht="24">
      <c r="A21" s="2" t="s">
        <v>355</v>
      </c>
      <c r="B21" s="5" t="s">
        <v>152</v>
      </c>
      <c r="C21" s="57" t="s">
        <v>22</v>
      </c>
      <c r="D21" s="8">
        <v>1</v>
      </c>
      <c r="E21" s="7">
        <v>150000</v>
      </c>
    </row>
    <row r="22" spans="1:5" ht="23.25" customHeight="1">
      <c r="A22" s="1" t="s">
        <v>237</v>
      </c>
      <c r="B22" s="5" t="s">
        <v>152</v>
      </c>
      <c r="C22" s="11" t="s">
        <v>22</v>
      </c>
      <c r="D22" s="8">
        <v>3</v>
      </c>
      <c r="E22" s="7">
        <v>30000</v>
      </c>
    </row>
    <row r="23" spans="1:5" ht="24">
      <c r="A23" s="4" t="s">
        <v>238</v>
      </c>
      <c r="B23" s="5" t="s">
        <v>152</v>
      </c>
      <c r="C23" s="11" t="s">
        <v>22</v>
      </c>
      <c r="D23" s="8">
        <v>1</v>
      </c>
      <c r="E23" s="7">
        <v>40000</v>
      </c>
    </row>
    <row r="24" spans="1:5">
      <c r="A24" s="4"/>
      <c r="B24" s="11"/>
      <c r="C24" s="11"/>
      <c r="D24" s="8"/>
      <c r="E24" s="7"/>
    </row>
    <row r="25" spans="1:5">
      <c r="B25" s="5"/>
      <c r="C25" s="11"/>
      <c r="D25" s="8"/>
      <c r="E25" s="7"/>
    </row>
    <row r="26" spans="1:5">
      <c r="A26" s="4"/>
      <c r="B26" s="5"/>
      <c r="C26" s="11"/>
      <c r="D26" s="8"/>
      <c r="E26" s="7"/>
    </row>
    <row r="27" spans="1:5">
      <c r="A27" s="4"/>
      <c r="B27" s="5"/>
      <c r="C27" s="11"/>
      <c r="D27" s="8"/>
      <c r="E27" s="7"/>
    </row>
    <row r="28" spans="1:5">
      <c r="A28" s="4"/>
      <c r="B28" s="5"/>
      <c r="C28" s="11"/>
      <c r="D28" s="8"/>
      <c r="E28"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22.xml><?xml version="1.0" encoding="utf-8"?>
<worksheet xmlns="http://schemas.openxmlformats.org/spreadsheetml/2006/main" xmlns:r="http://schemas.openxmlformats.org/officeDocument/2006/relationships">
  <dimension ref="A1:L28"/>
  <sheetViews>
    <sheetView topLeftCell="C7" workbookViewId="0">
      <selection activeCell="A21" sqref="A21:XFD21"/>
    </sheetView>
  </sheetViews>
  <sheetFormatPr defaultRowHeight="12"/>
  <cols>
    <col min="1" max="1" width="57.140625" style="1" customWidth="1"/>
    <col min="2" max="2" width="22" style="1" bestFit="1" customWidth="1"/>
    <col min="3" max="3" width="21"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239</v>
      </c>
      <c r="B6" s="92"/>
      <c r="C6" s="92"/>
      <c r="D6" s="92"/>
      <c r="E6" s="92"/>
    </row>
    <row r="8" spans="1:12" ht="22.5" customHeight="1">
      <c r="A8" s="90" t="s">
        <v>240</v>
      </c>
      <c r="B8" s="90"/>
      <c r="C8" s="90"/>
      <c r="D8" s="90"/>
      <c r="E8" s="90"/>
    </row>
    <row r="9" spans="1:12">
      <c r="A9" s="33" t="s">
        <v>82</v>
      </c>
      <c r="B9" s="2"/>
      <c r="C9" s="2"/>
      <c r="D9" s="2"/>
      <c r="E9" s="2"/>
    </row>
    <row r="10" spans="1:12">
      <c r="A10" s="28"/>
      <c r="B10" s="28"/>
      <c r="C10" s="28" t="s">
        <v>6</v>
      </c>
      <c r="D10" s="28"/>
      <c r="E10" s="28"/>
    </row>
    <row r="11" spans="1:12">
      <c r="A11" s="30" t="s">
        <v>7</v>
      </c>
      <c r="B11" s="28" t="s">
        <v>8</v>
      </c>
      <c r="C11" s="28" t="s">
        <v>9</v>
      </c>
      <c r="D11" s="28"/>
      <c r="E11" s="28" t="s">
        <v>10</v>
      </c>
    </row>
    <row r="12" spans="1:12">
      <c r="C12" s="1" t="s">
        <v>11</v>
      </c>
      <c r="E12" s="19">
        <f>E13+E15</f>
        <v>10000</v>
      </c>
    </row>
    <row r="13" spans="1:12">
      <c r="C13" s="1" t="s">
        <v>12</v>
      </c>
      <c r="E13" s="20">
        <f>E21</f>
        <v>10000</v>
      </c>
    </row>
    <row r="14" spans="1:12">
      <c r="E14" s="18"/>
    </row>
    <row r="15" spans="1:12">
      <c r="C15" s="1" t="s">
        <v>13</v>
      </c>
      <c r="E15" s="20">
        <v>0</v>
      </c>
    </row>
    <row r="16" spans="1:12">
      <c r="E16" s="20"/>
    </row>
    <row r="17" spans="1:5">
      <c r="C17" s="1" t="s">
        <v>21</v>
      </c>
      <c r="E17" s="19">
        <f>SUM(E21:E21)</f>
        <v>10000</v>
      </c>
    </row>
    <row r="18" spans="1:5">
      <c r="A18" s="3" t="s">
        <v>14</v>
      </c>
    </row>
    <row r="19" spans="1:5">
      <c r="A19" s="30"/>
      <c r="B19" s="28"/>
      <c r="C19" s="28"/>
      <c r="D19" s="91" t="s">
        <v>15</v>
      </c>
      <c r="E19" s="91"/>
    </row>
    <row r="20" spans="1:5">
      <c r="A20" s="6" t="s">
        <v>16</v>
      </c>
      <c r="B20" s="28" t="s">
        <v>17</v>
      </c>
      <c r="C20" s="28" t="s">
        <v>18</v>
      </c>
      <c r="D20" s="28" t="s">
        <v>19</v>
      </c>
      <c r="E20" s="28" t="s">
        <v>20</v>
      </c>
    </row>
    <row r="21" spans="1:5" ht="24">
      <c r="A21" s="4" t="s">
        <v>328</v>
      </c>
      <c r="B21" s="29" t="s">
        <v>333</v>
      </c>
      <c r="C21" s="57" t="s">
        <v>22</v>
      </c>
      <c r="D21" s="8">
        <v>1</v>
      </c>
      <c r="E21" s="7">
        <v>10000</v>
      </c>
    </row>
    <row r="22" spans="1:5">
      <c r="B22" s="29"/>
      <c r="C22" s="29"/>
      <c r="D22" s="8"/>
      <c r="E22" s="7"/>
    </row>
    <row r="23" spans="1:5">
      <c r="A23" s="4"/>
      <c r="B23" s="29"/>
      <c r="C23" s="29"/>
      <c r="D23" s="8"/>
      <c r="E23" s="7"/>
    </row>
    <row r="24" spans="1:5">
      <c r="A24" s="4"/>
      <c r="B24" s="29"/>
      <c r="C24" s="29"/>
      <c r="D24" s="8"/>
      <c r="E24" s="7"/>
    </row>
    <row r="25" spans="1:5">
      <c r="B25" s="5"/>
      <c r="C25" s="29"/>
      <c r="D25" s="8"/>
      <c r="E25" s="7"/>
    </row>
    <row r="26" spans="1:5">
      <c r="A26" s="4"/>
      <c r="B26" s="5"/>
      <c r="C26" s="29"/>
      <c r="D26" s="8"/>
      <c r="E26" s="7"/>
    </row>
    <row r="27" spans="1:5">
      <c r="A27" s="4"/>
      <c r="B27" s="5"/>
      <c r="C27" s="29"/>
      <c r="D27" s="8"/>
      <c r="E27" s="7"/>
    </row>
    <row r="28" spans="1:5">
      <c r="A28" s="4"/>
      <c r="B28" s="5"/>
      <c r="C28" s="29"/>
      <c r="D28" s="8"/>
      <c r="E28"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23.xml><?xml version="1.0" encoding="utf-8"?>
<worksheet xmlns="http://schemas.openxmlformats.org/spreadsheetml/2006/main" xmlns:r="http://schemas.openxmlformats.org/officeDocument/2006/relationships">
  <dimension ref="A1:L29"/>
  <sheetViews>
    <sheetView topLeftCell="C7" workbookViewId="0">
      <selection activeCell="A22" sqref="A22:XFD22"/>
    </sheetView>
  </sheetViews>
  <sheetFormatPr defaultRowHeight="12"/>
  <cols>
    <col min="1" max="1" width="58.42578125" style="1" customWidth="1"/>
    <col min="2" max="2" width="22" style="1" bestFit="1" customWidth="1"/>
    <col min="3" max="3" width="21"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334</v>
      </c>
      <c r="B6" s="92"/>
      <c r="C6" s="92"/>
      <c r="D6" s="92"/>
      <c r="E6" s="92"/>
    </row>
    <row r="8" spans="1:12" ht="22.5" customHeight="1">
      <c r="A8" s="90" t="s">
        <v>335</v>
      </c>
      <c r="B8" s="90"/>
      <c r="C8" s="90"/>
      <c r="D8" s="90"/>
      <c r="E8" s="90"/>
    </row>
    <row r="9" spans="1:12">
      <c r="A9" s="33" t="s">
        <v>336</v>
      </c>
      <c r="B9" s="2"/>
      <c r="C9" s="2"/>
      <c r="D9" s="2"/>
      <c r="E9" s="2"/>
    </row>
    <row r="10" spans="1:12">
      <c r="A10" s="59"/>
      <c r="B10" s="59"/>
      <c r="C10" s="59" t="s">
        <v>6</v>
      </c>
      <c r="D10" s="59"/>
      <c r="E10" s="59"/>
    </row>
    <row r="11" spans="1:12">
      <c r="A11" s="58" t="s">
        <v>7</v>
      </c>
      <c r="B11" s="59" t="s">
        <v>8</v>
      </c>
      <c r="C11" s="59" t="s">
        <v>9</v>
      </c>
      <c r="D11" s="59"/>
      <c r="E11" s="59" t="s">
        <v>10</v>
      </c>
    </row>
    <row r="12" spans="1:12">
      <c r="A12" s="1" t="s">
        <v>337</v>
      </c>
      <c r="C12" s="1" t="s">
        <v>11</v>
      </c>
      <c r="E12" s="19">
        <f>E13+E15</f>
        <v>130000</v>
      </c>
    </row>
    <row r="13" spans="1:12">
      <c r="C13" s="1" t="s">
        <v>12</v>
      </c>
      <c r="E13" s="20">
        <f>E21+E22</f>
        <v>130000</v>
      </c>
    </row>
    <row r="14" spans="1:12">
      <c r="E14" s="18"/>
    </row>
    <row r="15" spans="1:12">
      <c r="C15" s="1" t="s">
        <v>13</v>
      </c>
      <c r="E15" s="20">
        <v>0</v>
      </c>
    </row>
    <row r="16" spans="1:12">
      <c r="E16" s="20"/>
    </row>
    <row r="17" spans="1:5">
      <c r="C17" s="1" t="s">
        <v>21</v>
      </c>
      <c r="E17" s="19">
        <f>SUM(E21:E22)</f>
        <v>130000</v>
      </c>
    </row>
    <row r="18" spans="1:5">
      <c r="A18" s="3" t="s">
        <v>14</v>
      </c>
    </row>
    <row r="19" spans="1:5">
      <c r="A19" s="58"/>
      <c r="B19" s="59"/>
      <c r="C19" s="59"/>
      <c r="D19" s="91" t="s">
        <v>15</v>
      </c>
      <c r="E19" s="91"/>
    </row>
    <row r="20" spans="1:5">
      <c r="A20" s="6" t="s">
        <v>16</v>
      </c>
      <c r="B20" s="59" t="s">
        <v>17</v>
      </c>
      <c r="C20" s="59" t="s">
        <v>18</v>
      </c>
      <c r="D20" s="59" t="s">
        <v>19</v>
      </c>
      <c r="E20" s="59" t="s">
        <v>20</v>
      </c>
    </row>
    <row r="21" spans="1:5" ht="24">
      <c r="A21" s="60" t="s">
        <v>338</v>
      </c>
      <c r="B21" s="34" t="s">
        <v>339</v>
      </c>
      <c r="C21" s="57" t="s">
        <v>22</v>
      </c>
      <c r="D21" s="8">
        <v>1</v>
      </c>
      <c r="E21" s="7">
        <v>50000</v>
      </c>
    </row>
    <row r="22" spans="1:5" ht="24">
      <c r="A22" s="2" t="s">
        <v>340</v>
      </c>
      <c r="B22" s="5" t="s">
        <v>341</v>
      </c>
      <c r="C22" s="57" t="s">
        <v>22</v>
      </c>
      <c r="D22" s="8">
        <v>1</v>
      </c>
      <c r="E22" s="7">
        <v>80000</v>
      </c>
    </row>
    <row r="23" spans="1:5">
      <c r="B23" s="57"/>
      <c r="C23" s="57"/>
      <c r="D23" s="8"/>
      <c r="E23" s="7"/>
    </row>
    <row r="24" spans="1:5">
      <c r="A24" s="4"/>
      <c r="B24" s="57"/>
      <c r="C24" s="57"/>
      <c r="D24" s="8"/>
      <c r="E24" s="7"/>
    </row>
    <row r="25" spans="1:5">
      <c r="A25" s="4"/>
      <c r="B25" s="57"/>
      <c r="C25" s="57"/>
      <c r="D25" s="8"/>
      <c r="E25" s="7"/>
    </row>
    <row r="26" spans="1:5">
      <c r="B26" s="5"/>
      <c r="C26" s="57"/>
      <c r="D26" s="8"/>
      <c r="E26" s="7"/>
    </row>
    <row r="27" spans="1:5">
      <c r="A27" s="4"/>
      <c r="B27" s="5"/>
      <c r="C27" s="57"/>
      <c r="D27" s="8"/>
      <c r="E27" s="7"/>
    </row>
    <row r="28" spans="1:5">
      <c r="A28" s="4"/>
      <c r="B28" s="5"/>
      <c r="C28" s="57"/>
      <c r="D28" s="8"/>
      <c r="E28" s="7"/>
    </row>
    <row r="29" spans="1:5">
      <c r="A29" s="4"/>
      <c r="B29" s="5"/>
      <c r="C29" s="57"/>
      <c r="D29" s="8"/>
      <c r="E29" s="7"/>
    </row>
  </sheetData>
  <mergeCells count="6">
    <mergeCell ref="D19:E19"/>
    <mergeCell ref="A1:E1"/>
    <mergeCell ref="A2:E2"/>
    <mergeCell ref="A3:E3"/>
    <mergeCell ref="A6:E6"/>
    <mergeCell ref="A8:E8"/>
  </mergeCells>
  <pageMargins left="0.51181102362204722" right="0.51181102362204722" top="0.78740157480314965" bottom="0.78740157480314965"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dimension ref="A1:L29"/>
  <sheetViews>
    <sheetView topLeftCell="C7" workbookViewId="0">
      <selection activeCell="E13" sqref="E13"/>
    </sheetView>
  </sheetViews>
  <sheetFormatPr defaultRowHeight="12"/>
  <cols>
    <col min="1" max="1" width="59.42578125" style="1" customWidth="1"/>
    <col min="2" max="2" width="19.140625" style="1" bestFit="1" customWidth="1"/>
    <col min="3" max="3" width="22.1406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241</v>
      </c>
      <c r="B6" s="92"/>
      <c r="C6" s="92"/>
      <c r="D6" s="92"/>
      <c r="E6" s="92"/>
    </row>
    <row r="8" spans="1:12" ht="22.5" customHeight="1">
      <c r="A8" s="90" t="s">
        <v>242</v>
      </c>
      <c r="B8" s="90"/>
      <c r="C8" s="90"/>
      <c r="D8" s="90"/>
      <c r="E8" s="90"/>
    </row>
    <row r="9" spans="1:12">
      <c r="A9" s="33" t="s">
        <v>243</v>
      </c>
      <c r="B9" s="2"/>
      <c r="C9" s="2"/>
      <c r="D9" s="2"/>
      <c r="E9" s="2"/>
    </row>
    <row r="10" spans="1:12">
      <c r="A10" s="28"/>
      <c r="B10" s="28"/>
      <c r="C10" s="28" t="s">
        <v>6</v>
      </c>
      <c r="D10" s="28"/>
      <c r="E10" s="28"/>
    </row>
    <row r="11" spans="1:12">
      <c r="A11" s="30" t="s">
        <v>7</v>
      </c>
      <c r="B11" s="28" t="s">
        <v>8</v>
      </c>
      <c r="C11" s="28" t="s">
        <v>9</v>
      </c>
      <c r="D11" s="28"/>
      <c r="E11" s="28" t="s">
        <v>10</v>
      </c>
    </row>
    <row r="12" spans="1:12">
      <c r="C12" s="1" t="s">
        <v>11</v>
      </c>
      <c r="E12" s="19">
        <f>E13+E15</f>
        <v>1089887.3799999999</v>
      </c>
    </row>
    <row r="13" spans="1:12">
      <c r="C13" s="1" t="s">
        <v>12</v>
      </c>
      <c r="E13" s="20">
        <f>E21</f>
        <v>1089887.3799999999</v>
      </c>
    </row>
    <row r="14" spans="1:12">
      <c r="E14" s="18"/>
    </row>
    <row r="15" spans="1:12">
      <c r="C15" s="1" t="s">
        <v>13</v>
      </c>
      <c r="E15" s="20">
        <v>0</v>
      </c>
    </row>
    <row r="16" spans="1:12">
      <c r="E16" s="20"/>
    </row>
    <row r="17" spans="1:5">
      <c r="C17" s="1" t="s">
        <v>21</v>
      </c>
      <c r="E17" s="19">
        <f>SUM(E21)</f>
        <v>1089887.3799999999</v>
      </c>
    </row>
    <row r="18" spans="1:5">
      <c r="A18" s="3" t="s">
        <v>14</v>
      </c>
    </row>
    <row r="19" spans="1:5">
      <c r="A19" s="30"/>
      <c r="B19" s="28"/>
      <c r="C19" s="28"/>
      <c r="D19" s="91" t="s">
        <v>15</v>
      </c>
      <c r="E19" s="91"/>
    </row>
    <row r="20" spans="1:5">
      <c r="A20" s="6" t="s">
        <v>16</v>
      </c>
      <c r="B20" s="28" t="s">
        <v>17</v>
      </c>
      <c r="C20" s="28" t="s">
        <v>18</v>
      </c>
      <c r="D20" s="28" t="s">
        <v>19</v>
      </c>
      <c r="E20" s="28" t="s">
        <v>20</v>
      </c>
    </row>
    <row r="21" spans="1:5" ht="23.25" customHeight="1">
      <c r="A21" s="33" t="s">
        <v>244</v>
      </c>
      <c r="B21" s="34" t="s">
        <v>245</v>
      </c>
      <c r="C21" s="29" t="s">
        <v>22</v>
      </c>
      <c r="D21" s="8">
        <v>1</v>
      </c>
      <c r="E21" s="7">
        <v>1089887.3799999999</v>
      </c>
    </row>
    <row r="22" spans="1:5">
      <c r="B22" s="29"/>
      <c r="C22" s="29"/>
      <c r="D22" s="8"/>
      <c r="E22" s="7"/>
    </row>
    <row r="23" spans="1:5">
      <c r="B23" s="29"/>
      <c r="C23" s="29"/>
      <c r="D23" s="8"/>
      <c r="E23" s="7"/>
    </row>
    <row r="24" spans="1:5">
      <c r="A24" s="4"/>
      <c r="B24" s="29"/>
      <c r="C24" s="29"/>
      <c r="D24" s="8"/>
      <c r="E24" s="7"/>
    </row>
    <row r="25" spans="1:5">
      <c r="A25" s="4"/>
      <c r="B25" s="29"/>
      <c r="C25" s="29"/>
      <c r="D25" s="8"/>
      <c r="E25" s="7"/>
    </row>
    <row r="26" spans="1:5">
      <c r="B26" s="5"/>
      <c r="C26" s="29"/>
      <c r="D26" s="8"/>
      <c r="E26" s="7"/>
    </row>
    <row r="27" spans="1:5">
      <c r="A27" s="4"/>
      <c r="B27" s="5"/>
      <c r="C27" s="29"/>
      <c r="D27" s="8"/>
      <c r="E27" s="7"/>
    </row>
    <row r="28" spans="1:5">
      <c r="A28" s="4"/>
      <c r="B28" s="5"/>
      <c r="C28" s="29"/>
      <c r="D28" s="8"/>
      <c r="E28" s="7"/>
    </row>
    <row r="29" spans="1:5">
      <c r="A29" s="4"/>
      <c r="B29" s="5"/>
      <c r="C29" s="29"/>
      <c r="D29" s="8"/>
      <c r="E29" s="7"/>
    </row>
  </sheetData>
  <mergeCells count="6">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25.xml><?xml version="1.0" encoding="utf-8"?>
<worksheet xmlns="http://schemas.openxmlformats.org/spreadsheetml/2006/main" xmlns:r="http://schemas.openxmlformats.org/officeDocument/2006/relationships">
  <dimension ref="A1:L27"/>
  <sheetViews>
    <sheetView workbookViewId="0">
      <selection activeCell="A31" sqref="A31"/>
    </sheetView>
  </sheetViews>
  <sheetFormatPr defaultRowHeight="12"/>
  <cols>
    <col min="1" max="1" width="57.42578125" style="1" customWidth="1"/>
    <col min="2" max="2" width="22.28515625" style="1" customWidth="1"/>
    <col min="3" max="3" width="22.1406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246</v>
      </c>
      <c r="B6" s="92"/>
      <c r="C6" s="92"/>
      <c r="D6" s="92"/>
      <c r="E6" s="92"/>
    </row>
    <row r="8" spans="1:12" ht="22.5" customHeight="1">
      <c r="A8" s="90" t="s">
        <v>247</v>
      </c>
      <c r="B8" s="90"/>
      <c r="C8" s="90"/>
      <c r="D8" s="90"/>
      <c r="E8" s="90"/>
    </row>
    <row r="9" spans="1:12">
      <c r="A9" s="33" t="s">
        <v>79</v>
      </c>
      <c r="B9" s="2"/>
      <c r="C9" s="2"/>
      <c r="D9" s="2"/>
      <c r="E9" s="2"/>
    </row>
    <row r="10" spans="1:12">
      <c r="A10" s="28"/>
      <c r="B10" s="28"/>
      <c r="C10" s="28" t="s">
        <v>6</v>
      </c>
      <c r="D10" s="28"/>
      <c r="E10" s="28"/>
    </row>
    <row r="11" spans="1:12">
      <c r="A11" s="30" t="s">
        <v>7</v>
      </c>
      <c r="B11" s="28" t="s">
        <v>8</v>
      </c>
      <c r="C11" s="28" t="s">
        <v>9</v>
      </c>
      <c r="D11" s="28"/>
      <c r="E11" s="43" t="s">
        <v>10</v>
      </c>
    </row>
    <row r="12" spans="1:12">
      <c r="C12" s="1" t="s">
        <v>11</v>
      </c>
      <c r="E12" s="19">
        <f>E13+E15</f>
        <v>536642.17999999993</v>
      </c>
    </row>
    <row r="13" spans="1:12">
      <c r="C13" s="1" t="s">
        <v>12</v>
      </c>
      <c r="E13" s="20">
        <f>E21+E22</f>
        <v>536642.17999999993</v>
      </c>
    </row>
    <row r="14" spans="1:12">
      <c r="E14" s="18"/>
    </row>
    <row r="15" spans="1:12">
      <c r="C15" s="1" t="s">
        <v>13</v>
      </c>
      <c r="E15" s="20">
        <v>0</v>
      </c>
    </row>
    <row r="16" spans="1:12">
      <c r="E16" s="20"/>
    </row>
    <row r="17" spans="1:5">
      <c r="C17" s="1" t="s">
        <v>21</v>
      </c>
      <c r="E17" s="19">
        <f>SUM(E21:E22)</f>
        <v>536642.17999999993</v>
      </c>
    </row>
    <row r="18" spans="1:5">
      <c r="A18" s="3" t="s">
        <v>14</v>
      </c>
      <c r="E18" s="18"/>
    </row>
    <row r="19" spans="1:5">
      <c r="A19" s="30"/>
      <c r="B19" s="28"/>
      <c r="C19" s="28"/>
      <c r="D19" s="91" t="s">
        <v>15</v>
      </c>
      <c r="E19" s="91"/>
    </row>
    <row r="20" spans="1:5">
      <c r="A20" s="6" t="s">
        <v>16</v>
      </c>
      <c r="B20" s="28" t="s">
        <v>17</v>
      </c>
      <c r="C20" s="28" t="s">
        <v>18</v>
      </c>
      <c r="D20" s="28" t="s">
        <v>19</v>
      </c>
      <c r="E20" s="28" t="s">
        <v>20</v>
      </c>
    </row>
    <row r="21" spans="1:5" ht="24" customHeight="1">
      <c r="A21" s="33" t="s">
        <v>248</v>
      </c>
      <c r="B21" s="34" t="s">
        <v>249</v>
      </c>
      <c r="C21" s="29" t="s">
        <v>22</v>
      </c>
      <c r="D21" s="8">
        <v>1</v>
      </c>
      <c r="E21" s="7">
        <v>486824.3</v>
      </c>
    </row>
    <row r="22" spans="1:5" ht="24">
      <c r="A22" s="1" t="s">
        <v>250</v>
      </c>
      <c r="B22" s="34" t="s">
        <v>249</v>
      </c>
      <c r="C22" s="29" t="s">
        <v>22</v>
      </c>
      <c r="D22" s="8">
        <v>1</v>
      </c>
      <c r="E22" s="7">
        <v>49817.88</v>
      </c>
    </row>
    <row r="23" spans="1:5">
      <c r="B23" s="29"/>
      <c r="C23" s="29"/>
      <c r="D23" s="8"/>
      <c r="E23" s="7"/>
    </row>
    <row r="24" spans="1:5">
      <c r="A24" s="4"/>
      <c r="B24" s="5"/>
      <c r="C24" s="29"/>
      <c r="D24" s="8"/>
      <c r="E24" s="7"/>
    </row>
    <row r="26" spans="1:5">
      <c r="A26" s="82" t="s">
        <v>359</v>
      </c>
      <c r="B26" s="82" t="s">
        <v>361</v>
      </c>
      <c r="C26" s="95" t="s">
        <v>362</v>
      </c>
      <c r="D26" s="95"/>
      <c r="E26" s="95"/>
    </row>
    <row r="27" spans="1:5">
      <c r="A27" s="1" t="s">
        <v>360</v>
      </c>
      <c r="B27" s="1" t="s">
        <v>364</v>
      </c>
      <c r="C27" s="88" t="s">
        <v>363</v>
      </c>
      <c r="D27" s="88"/>
      <c r="E27" s="88"/>
    </row>
  </sheetData>
  <mergeCells count="8">
    <mergeCell ref="C26:E26"/>
    <mergeCell ref="C27:E27"/>
    <mergeCell ref="D19:E19"/>
    <mergeCell ref="A1:E1"/>
    <mergeCell ref="A2:E2"/>
    <mergeCell ref="A3:E3"/>
    <mergeCell ref="A6:E6"/>
    <mergeCell ref="A8:E8"/>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L82"/>
  <sheetViews>
    <sheetView topLeftCell="A16" workbookViewId="0">
      <selection activeCell="F28" sqref="F28"/>
    </sheetView>
  </sheetViews>
  <sheetFormatPr defaultRowHeight="12"/>
  <cols>
    <col min="1" max="1" width="53.28515625" style="1" customWidth="1"/>
    <col min="2" max="2" width="19.140625" style="1" bestFit="1" customWidth="1"/>
    <col min="3" max="3" width="28" style="1" customWidth="1"/>
    <col min="4" max="4" width="6.5703125" style="1" customWidth="1"/>
    <col min="5" max="5" width="14"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36</v>
      </c>
      <c r="B6" s="89"/>
      <c r="C6" s="89"/>
      <c r="D6" s="89"/>
      <c r="E6" s="89"/>
    </row>
    <row r="8" spans="1:12" ht="24" customHeight="1">
      <c r="A8" s="90" t="s">
        <v>37</v>
      </c>
      <c r="B8" s="90"/>
      <c r="C8" s="90"/>
      <c r="D8" s="90"/>
      <c r="E8" s="90"/>
    </row>
    <row r="9" spans="1:12">
      <c r="A9" s="10"/>
      <c r="B9" s="10"/>
      <c r="C9" s="10"/>
      <c r="D9" s="10"/>
      <c r="E9" s="10"/>
    </row>
    <row r="10" spans="1:12">
      <c r="A10" s="2" t="s">
        <v>5</v>
      </c>
      <c r="B10" s="2"/>
      <c r="C10" s="2"/>
      <c r="D10" s="2"/>
      <c r="E10" s="2"/>
    </row>
    <row r="11" spans="1:12">
      <c r="A11" s="9"/>
      <c r="B11" s="9"/>
      <c r="C11" s="9" t="s">
        <v>6</v>
      </c>
      <c r="D11" s="9"/>
      <c r="E11" s="9"/>
    </row>
    <row r="12" spans="1:12">
      <c r="A12" s="12" t="s">
        <v>7</v>
      </c>
      <c r="B12" s="9" t="s">
        <v>8</v>
      </c>
      <c r="C12" s="9" t="s">
        <v>9</v>
      </c>
      <c r="D12" s="9"/>
      <c r="E12" s="9" t="s">
        <v>10</v>
      </c>
    </row>
    <row r="13" spans="1:12">
      <c r="A13" s="1" t="s">
        <v>38</v>
      </c>
      <c r="C13" s="1" t="s">
        <v>11</v>
      </c>
      <c r="E13" s="19">
        <f>E14+E16</f>
        <v>17274202</v>
      </c>
    </row>
    <row r="14" spans="1:12">
      <c r="C14" s="1" t="s">
        <v>12</v>
      </c>
      <c r="E14" s="20">
        <f>SUM(E23:E32,E42:E61,E72:E78)</f>
        <v>17224202</v>
      </c>
    </row>
    <row r="15" spans="1:12">
      <c r="E15" s="18"/>
    </row>
    <row r="16" spans="1:12">
      <c r="C16" s="1" t="s">
        <v>13</v>
      </c>
      <c r="E16" s="20">
        <f>E22</f>
        <v>50000</v>
      </c>
    </row>
    <row r="17" spans="1:6">
      <c r="E17" s="20"/>
    </row>
    <row r="18" spans="1:6">
      <c r="C18" s="1" t="s">
        <v>21</v>
      </c>
      <c r="E18" s="19">
        <f>SUM(E22:E32,E42:E61,E72:E78)</f>
        <v>17274202</v>
      </c>
    </row>
    <row r="19" spans="1:6">
      <c r="A19" s="3" t="s">
        <v>14</v>
      </c>
      <c r="E19" s="18"/>
    </row>
    <row r="20" spans="1:6">
      <c r="A20" s="12"/>
      <c r="B20" s="9"/>
      <c r="C20" s="9"/>
      <c r="D20" s="91" t="s">
        <v>15</v>
      </c>
      <c r="E20" s="91"/>
    </row>
    <row r="21" spans="1:6">
      <c r="A21" s="6" t="s">
        <v>16</v>
      </c>
      <c r="B21" s="9" t="s">
        <v>17</v>
      </c>
      <c r="C21" s="9" t="s">
        <v>18</v>
      </c>
      <c r="D21" s="9" t="s">
        <v>19</v>
      </c>
      <c r="E21" s="9" t="s">
        <v>20</v>
      </c>
    </row>
    <row r="22" spans="1:6" s="35" customFormat="1">
      <c r="A22" s="40" t="s">
        <v>293</v>
      </c>
      <c r="B22" s="38" t="s">
        <v>292</v>
      </c>
      <c r="C22" s="37" t="s">
        <v>22</v>
      </c>
      <c r="D22" s="8">
        <v>1</v>
      </c>
      <c r="E22" s="39">
        <v>50000</v>
      </c>
    </row>
    <row r="23" spans="1:6" ht="24">
      <c r="A23" s="49" t="s">
        <v>314</v>
      </c>
      <c r="B23" s="5" t="s">
        <v>252</v>
      </c>
      <c r="C23" s="11" t="s">
        <v>22</v>
      </c>
      <c r="D23" s="8">
        <v>1</v>
      </c>
      <c r="E23" s="61">
        <v>550000</v>
      </c>
    </row>
    <row r="24" spans="1:6" ht="24.75" customHeight="1">
      <c r="A24" s="49" t="s">
        <v>39</v>
      </c>
      <c r="B24" s="5" t="s">
        <v>228</v>
      </c>
      <c r="C24" s="11" t="s">
        <v>22</v>
      </c>
      <c r="D24" s="8">
        <v>1</v>
      </c>
      <c r="E24" s="61">
        <v>20000</v>
      </c>
    </row>
    <row r="25" spans="1:6" ht="23.25" customHeight="1">
      <c r="A25" s="49" t="s">
        <v>40</v>
      </c>
      <c r="B25" s="5" t="s">
        <v>253</v>
      </c>
      <c r="C25" s="11" t="s">
        <v>22</v>
      </c>
      <c r="D25" s="8">
        <v>1</v>
      </c>
      <c r="E25" s="61">
        <v>400000</v>
      </c>
    </row>
    <row r="26" spans="1:6" ht="15" customHeight="1">
      <c r="A26" s="49" t="s">
        <v>41</v>
      </c>
      <c r="B26" s="5" t="s">
        <v>254</v>
      </c>
      <c r="C26" s="11" t="s">
        <v>22</v>
      </c>
      <c r="D26" s="8">
        <v>1</v>
      </c>
      <c r="E26" s="61">
        <v>315000</v>
      </c>
    </row>
    <row r="27" spans="1:6" ht="23.25" customHeight="1">
      <c r="A27" s="50" t="s">
        <v>42</v>
      </c>
      <c r="B27" s="5" t="s">
        <v>255</v>
      </c>
      <c r="C27" s="11" t="s">
        <v>22</v>
      </c>
      <c r="D27" s="8">
        <v>1</v>
      </c>
      <c r="E27" s="65">
        <v>100000</v>
      </c>
      <c r="F27" s="83" t="s">
        <v>368</v>
      </c>
    </row>
    <row r="28" spans="1:6" ht="24" customHeight="1">
      <c r="A28" s="40" t="s">
        <v>43</v>
      </c>
      <c r="B28" s="5" t="s">
        <v>44</v>
      </c>
      <c r="C28" s="11" t="s">
        <v>22</v>
      </c>
      <c r="D28" s="8">
        <v>1</v>
      </c>
      <c r="E28" s="61">
        <v>20000</v>
      </c>
    </row>
    <row r="29" spans="1:6" ht="23.25" customHeight="1">
      <c r="A29" s="49" t="s">
        <v>45</v>
      </c>
      <c r="B29" s="5" t="s">
        <v>257</v>
      </c>
      <c r="C29" s="11" t="s">
        <v>22</v>
      </c>
      <c r="D29" s="8">
        <v>1</v>
      </c>
      <c r="E29" s="61">
        <v>200000</v>
      </c>
    </row>
    <row r="30" spans="1:6">
      <c r="A30" s="49" t="s">
        <v>46</v>
      </c>
      <c r="B30" s="5" t="s">
        <v>256</v>
      </c>
      <c r="C30" s="11" t="s">
        <v>22</v>
      </c>
      <c r="D30" s="8">
        <v>1</v>
      </c>
      <c r="E30" s="61">
        <v>2200000</v>
      </c>
    </row>
    <row r="31" spans="1:6" ht="24" customHeight="1">
      <c r="A31" s="49" t="s">
        <v>47</v>
      </c>
      <c r="B31" s="5" t="s">
        <v>258</v>
      </c>
      <c r="C31" s="11" t="s">
        <v>22</v>
      </c>
      <c r="D31" s="8">
        <v>1</v>
      </c>
      <c r="E31" s="7">
        <v>300000</v>
      </c>
    </row>
    <row r="32" spans="1:6" ht="12.75" customHeight="1">
      <c r="A32" s="49" t="s">
        <v>48</v>
      </c>
      <c r="B32" s="5" t="s">
        <v>259</v>
      </c>
      <c r="C32" s="11" t="s">
        <v>22</v>
      </c>
      <c r="D32" s="8">
        <v>1</v>
      </c>
      <c r="E32" s="7">
        <v>100000</v>
      </c>
    </row>
    <row r="33" spans="1:12">
      <c r="A33" s="4"/>
      <c r="B33" s="5"/>
      <c r="C33" s="11"/>
      <c r="D33" s="8"/>
      <c r="E33" s="7"/>
    </row>
    <row r="34" spans="1:12">
      <c r="A34" s="4"/>
      <c r="B34" s="4"/>
      <c r="D34" s="7"/>
    </row>
    <row r="35" spans="1:12">
      <c r="A35" s="88" t="s">
        <v>0</v>
      </c>
      <c r="B35" s="88"/>
      <c r="C35" s="88"/>
      <c r="D35" s="88"/>
      <c r="E35" s="88"/>
      <c r="F35" s="2"/>
      <c r="G35" s="2"/>
      <c r="H35" s="2"/>
      <c r="I35" s="2"/>
      <c r="J35" s="2"/>
      <c r="K35" s="2"/>
      <c r="L35" s="2"/>
    </row>
    <row r="36" spans="1:12">
      <c r="A36" s="88" t="s">
        <v>1</v>
      </c>
      <c r="B36" s="88"/>
      <c r="C36" s="88"/>
      <c r="D36" s="88"/>
      <c r="E36" s="88"/>
      <c r="F36" s="2"/>
      <c r="G36" s="2"/>
      <c r="H36" s="2"/>
      <c r="I36" s="2"/>
      <c r="J36" s="2"/>
      <c r="K36" s="2"/>
      <c r="L36" s="2"/>
    </row>
    <row r="37" spans="1:12">
      <c r="A37" s="88" t="s">
        <v>2</v>
      </c>
      <c r="B37" s="88"/>
      <c r="C37" s="88"/>
      <c r="D37" s="88"/>
      <c r="E37" s="88"/>
      <c r="F37" s="2"/>
      <c r="G37" s="2"/>
      <c r="H37" s="2"/>
      <c r="I37" s="2"/>
      <c r="J37" s="2"/>
      <c r="K37" s="2"/>
      <c r="L37" s="2"/>
    </row>
    <row r="40" spans="1:12">
      <c r="A40" s="12"/>
      <c r="B40" s="9"/>
      <c r="C40" s="9"/>
      <c r="D40" s="91" t="s">
        <v>15</v>
      </c>
      <c r="E40" s="91"/>
    </row>
    <row r="41" spans="1:12">
      <c r="A41" s="6" t="s">
        <v>16</v>
      </c>
      <c r="B41" s="9" t="s">
        <v>17</v>
      </c>
      <c r="C41" s="9" t="s">
        <v>18</v>
      </c>
      <c r="D41" s="9" t="s">
        <v>19</v>
      </c>
      <c r="E41" s="9" t="s">
        <v>20</v>
      </c>
    </row>
    <row r="42" spans="1:12" s="35" customFormat="1" ht="24">
      <c r="A42" s="49" t="s">
        <v>49</v>
      </c>
      <c r="B42" s="5" t="s">
        <v>260</v>
      </c>
      <c r="C42" s="46" t="s">
        <v>22</v>
      </c>
      <c r="D42" s="8">
        <v>9</v>
      </c>
      <c r="E42" s="61">
        <v>150000</v>
      </c>
    </row>
    <row r="43" spans="1:12" ht="24">
      <c r="A43" s="49" t="s">
        <v>50</v>
      </c>
      <c r="B43" s="5" t="s">
        <v>261</v>
      </c>
      <c r="C43" s="37" t="s">
        <v>22</v>
      </c>
      <c r="D43" s="8">
        <v>20</v>
      </c>
      <c r="E43" s="61">
        <v>55000</v>
      </c>
    </row>
    <row r="44" spans="1:12">
      <c r="A44" s="49" t="s">
        <v>51</v>
      </c>
      <c r="B44" s="5" t="s">
        <v>252</v>
      </c>
      <c r="C44" s="11" t="s">
        <v>22</v>
      </c>
      <c r="D44" s="8">
        <v>1</v>
      </c>
      <c r="E44" s="61">
        <v>1100000</v>
      </c>
    </row>
    <row r="45" spans="1:12">
      <c r="A45" s="49" t="s">
        <v>52</v>
      </c>
      <c r="B45" s="5" t="s">
        <v>262</v>
      </c>
      <c r="C45" s="11" t="s">
        <v>22</v>
      </c>
      <c r="D45" s="8">
        <v>1</v>
      </c>
      <c r="E45" s="61">
        <v>30000</v>
      </c>
    </row>
    <row r="46" spans="1:12">
      <c r="A46" s="49" t="s">
        <v>315</v>
      </c>
      <c r="B46" s="5" t="s">
        <v>263</v>
      </c>
      <c r="C46" s="11" t="s">
        <v>22</v>
      </c>
      <c r="D46" s="8">
        <v>1</v>
      </c>
      <c r="E46" s="61">
        <v>20000</v>
      </c>
    </row>
    <row r="47" spans="1:12" ht="24" customHeight="1">
      <c r="A47" s="49" t="s">
        <v>54</v>
      </c>
      <c r="B47" s="5" t="s">
        <v>262</v>
      </c>
      <c r="C47" s="11" t="s">
        <v>22</v>
      </c>
      <c r="D47" s="8">
        <v>1</v>
      </c>
      <c r="E47" s="61">
        <v>100000</v>
      </c>
    </row>
    <row r="48" spans="1:12" ht="24">
      <c r="A48" s="49" t="s">
        <v>55</v>
      </c>
      <c r="B48" s="5" t="s">
        <v>264</v>
      </c>
      <c r="C48" s="11" t="s">
        <v>22</v>
      </c>
      <c r="D48" s="8">
        <v>1</v>
      </c>
      <c r="E48" s="61">
        <v>100000</v>
      </c>
    </row>
    <row r="49" spans="1:5">
      <c r="A49" s="49" t="s">
        <v>57</v>
      </c>
      <c r="B49" s="5" t="s">
        <v>266</v>
      </c>
      <c r="C49" s="11" t="s">
        <v>22</v>
      </c>
      <c r="D49" s="8">
        <v>1</v>
      </c>
      <c r="E49" s="61">
        <v>80000</v>
      </c>
    </row>
    <row r="50" spans="1:5" ht="24">
      <c r="A50" s="40" t="s">
        <v>58</v>
      </c>
      <c r="B50" s="5" t="s">
        <v>265</v>
      </c>
      <c r="C50" s="11" t="s">
        <v>22</v>
      </c>
      <c r="D50" s="8">
        <v>1</v>
      </c>
      <c r="E50" s="61">
        <v>40000</v>
      </c>
    </row>
    <row r="51" spans="1:5">
      <c r="A51" s="49" t="s">
        <v>313</v>
      </c>
      <c r="B51" s="5" t="s">
        <v>252</v>
      </c>
      <c r="C51" s="11" t="s">
        <v>22</v>
      </c>
      <c r="D51" s="8">
        <v>1</v>
      </c>
      <c r="E51" s="61">
        <v>1000000</v>
      </c>
    </row>
    <row r="52" spans="1:5" ht="23.25" customHeight="1">
      <c r="A52" s="49" t="s">
        <v>59</v>
      </c>
      <c r="B52" s="5" t="s">
        <v>267</v>
      </c>
      <c r="C52" s="11" t="s">
        <v>22</v>
      </c>
      <c r="D52" s="8">
        <v>10</v>
      </c>
      <c r="E52" s="61">
        <v>8670</v>
      </c>
    </row>
    <row r="53" spans="1:5" ht="24" customHeight="1">
      <c r="A53" s="49" t="s">
        <v>316</v>
      </c>
      <c r="B53" s="5" t="s">
        <v>268</v>
      </c>
      <c r="C53" s="11" t="s">
        <v>22</v>
      </c>
      <c r="D53" s="8">
        <v>1</v>
      </c>
      <c r="E53" s="61">
        <v>269572</v>
      </c>
    </row>
    <row r="54" spans="1:5" ht="24" customHeight="1">
      <c r="A54" s="49" t="s">
        <v>60</v>
      </c>
      <c r="B54" s="5" t="s">
        <v>269</v>
      </c>
      <c r="C54" s="11" t="s">
        <v>22</v>
      </c>
      <c r="D54" s="8">
        <v>1</v>
      </c>
      <c r="E54" s="61">
        <v>2000000</v>
      </c>
    </row>
    <row r="55" spans="1:5" ht="24">
      <c r="A55" s="40" t="s">
        <v>61</v>
      </c>
      <c r="B55" s="5" t="s">
        <v>270</v>
      </c>
      <c r="C55" s="11" t="s">
        <v>22</v>
      </c>
      <c r="D55" s="8">
        <v>1</v>
      </c>
      <c r="E55" s="61">
        <v>15000</v>
      </c>
    </row>
    <row r="56" spans="1:5">
      <c r="A56" s="49" t="s">
        <v>62</v>
      </c>
      <c r="B56" s="5" t="s">
        <v>262</v>
      </c>
      <c r="C56" s="11" t="s">
        <v>22</v>
      </c>
      <c r="D56" s="8">
        <v>1</v>
      </c>
      <c r="E56" s="61">
        <v>2200000</v>
      </c>
    </row>
    <row r="57" spans="1:5">
      <c r="A57" s="40" t="s">
        <v>63</v>
      </c>
      <c r="B57" s="5" t="s">
        <v>24</v>
      </c>
      <c r="C57" s="11" t="s">
        <v>22</v>
      </c>
      <c r="D57" s="8">
        <v>1</v>
      </c>
      <c r="E57" s="61">
        <v>5460</v>
      </c>
    </row>
    <row r="58" spans="1:5" ht="23.25" customHeight="1">
      <c r="A58" s="49" t="s">
        <v>64</v>
      </c>
      <c r="B58" s="5" t="s">
        <v>262</v>
      </c>
      <c r="C58" s="11" t="s">
        <v>22</v>
      </c>
      <c r="D58" s="8">
        <v>1</v>
      </c>
      <c r="E58" s="61">
        <v>150000</v>
      </c>
    </row>
    <row r="59" spans="1:5">
      <c r="A59" s="49" t="s">
        <v>65</v>
      </c>
      <c r="B59" s="5" t="s">
        <v>252</v>
      </c>
      <c r="C59" s="11" t="s">
        <v>22</v>
      </c>
      <c r="D59" s="8">
        <v>1</v>
      </c>
      <c r="E59" s="61">
        <v>3500000</v>
      </c>
    </row>
    <row r="60" spans="1:5" ht="24">
      <c r="A60" s="49" t="s">
        <v>66</v>
      </c>
      <c r="B60" s="5" t="s">
        <v>271</v>
      </c>
      <c r="C60" s="11" t="s">
        <v>22</v>
      </c>
      <c r="D60" s="8">
        <v>1</v>
      </c>
      <c r="E60" s="61">
        <v>200000</v>
      </c>
    </row>
    <row r="61" spans="1:5" ht="14.25" customHeight="1">
      <c r="A61" s="49" t="s">
        <v>67</v>
      </c>
      <c r="B61" s="5" t="s">
        <v>233</v>
      </c>
      <c r="C61" s="11" t="s">
        <v>22</v>
      </c>
      <c r="D61" s="8">
        <v>1</v>
      </c>
      <c r="E61" s="61">
        <v>80000</v>
      </c>
    </row>
    <row r="62" spans="1:5" ht="14.25" customHeight="1">
      <c r="A62" s="49"/>
      <c r="B62" s="5"/>
      <c r="C62" s="63"/>
      <c r="D62" s="8"/>
      <c r="E62" s="61"/>
    </row>
    <row r="63" spans="1:5" ht="14.25" customHeight="1">
      <c r="A63" s="49"/>
      <c r="B63" s="5"/>
      <c r="C63" s="63"/>
      <c r="D63" s="8"/>
      <c r="E63" s="61"/>
    </row>
    <row r="64" spans="1:5">
      <c r="A64" s="4"/>
      <c r="B64" s="4"/>
    </row>
    <row r="65" spans="1:12">
      <c r="A65" s="88" t="s">
        <v>0</v>
      </c>
      <c r="B65" s="88"/>
      <c r="C65" s="88"/>
      <c r="D65" s="88"/>
      <c r="E65" s="88"/>
      <c r="F65" s="2"/>
      <c r="G65" s="2"/>
      <c r="H65" s="2"/>
      <c r="I65" s="2"/>
      <c r="J65" s="2"/>
      <c r="K65" s="2"/>
      <c r="L65" s="2"/>
    </row>
    <row r="66" spans="1:12">
      <c r="A66" s="88" t="s">
        <v>1</v>
      </c>
      <c r="B66" s="88"/>
      <c r="C66" s="88"/>
      <c r="D66" s="88"/>
      <c r="E66" s="88"/>
      <c r="F66" s="2"/>
      <c r="G66" s="2"/>
      <c r="H66" s="2"/>
      <c r="I66" s="2"/>
      <c r="J66" s="2"/>
      <c r="K66" s="2"/>
      <c r="L66" s="2"/>
    </row>
    <row r="67" spans="1:12">
      <c r="A67" s="88" t="s">
        <v>2</v>
      </c>
      <c r="B67" s="88"/>
      <c r="C67" s="88"/>
      <c r="D67" s="88"/>
      <c r="E67" s="88"/>
      <c r="F67" s="2"/>
      <c r="G67" s="2"/>
      <c r="H67" s="2"/>
      <c r="I67" s="2"/>
      <c r="J67" s="2"/>
      <c r="K67" s="2"/>
      <c r="L67" s="2"/>
    </row>
    <row r="70" spans="1:12">
      <c r="A70" s="12"/>
      <c r="B70" s="9"/>
      <c r="C70" s="9"/>
      <c r="D70" s="91" t="s">
        <v>15</v>
      </c>
      <c r="E70" s="91"/>
    </row>
    <row r="71" spans="1:12">
      <c r="A71" s="6" t="s">
        <v>16</v>
      </c>
      <c r="B71" s="9" t="s">
        <v>17</v>
      </c>
      <c r="C71" s="9" t="s">
        <v>18</v>
      </c>
      <c r="D71" s="9" t="s">
        <v>19</v>
      </c>
      <c r="E71" s="9" t="s">
        <v>20</v>
      </c>
    </row>
    <row r="72" spans="1:12">
      <c r="A72" s="49" t="s">
        <v>68</v>
      </c>
      <c r="B72" s="5" t="s">
        <v>256</v>
      </c>
      <c r="C72" s="46" t="s">
        <v>22</v>
      </c>
      <c r="D72" s="8">
        <v>1</v>
      </c>
      <c r="E72" s="61">
        <v>500000</v>
      </c>
    </row>
    <row r="73" spans="1:12" ht="24">
      <c r="A73" s="49" t="s">
        <v>70</v>
      </c>
      <c r="B73" s="5" t="s">
        <v>271</v>
      </c>
      <c r="C73" s="11" t="s">
        <v>22</v>
      </c>
      <c r="D73" s="8">
        <v>1</v>
      </c>
      <c r="E73" s="61">
        <v>30000</v>
      </c>
    </row>
    <row r="74" spans="1:12" ht="23.25" customHeight="1">
      <c r="A74" s="49" t="s">
        <v>312</v>
      </c>
      <c r="B74" s="5" t="s">
        <v>233</v>
      </c>
      <c r="C74" s="11" t="s">
        <v>22</v>
      </c>
      <c r="D74" s="8">
        <v>1</v>
      </c>
      <c r="E74" s="61">
        <v>25000</v>
      </c>
    </row>
    <row r="75" spans="1:12">
      <c r="A75" s="49" t="s">
        <v>71</v>
      </c>
      <c r="B75" s="5" t="s">
        <v>252</v>
      </c>
      <c r="C75" s="11" t="s">
        <v>22</v>
      </c>
      <c r="D75" s="8">
        <v>1</v>
      </c>
      <c r="E75" s="61">
        <v>480000</v>
      </c>
    </row>
    <row r="76" spans="1:12">
      <c r="A76" s="49" t="s">
        <v>72</v>
      </c>
      <c r="B76" s="5" t="s">
        <v>252</v>
      </c>
      <c r="C76" s="11" t="s">
        <v>22</v>
      </c>
      <c r="D76" s="8">
        <v>1</v>
      </c>
      <c r="E76" s="61">
        <v>600000</v>
      </c>
    </row>
    <row r="77" spans="1:12" ht="24" customHeight="1">
      <c r="A77" s="49" t="s">
        <v>73</v>
      </c>
      <c r="B77" s="5" t="s">
        <v>271</v>
      </c>
      <c r="C77" s="11" t="s">
        <v>22</v>
      </c>
      <c r="D77" s="8">
        <v>1</v>
      </c>
      <c r="E77" s="61">
        <v>280000</v>
      </c>
    </row>
    <row r="78" spans="1:12">
      <c r="A78" s="49" t="s">
        <v>291</v>
      </c>
      <c r="B78" s="5" t="s">
        <v>294</v>
      </c>
      <c r="C78" s="37" t="s">
        <v>22</v>
      </c>
      <c r="D78" s="8">
        <v>1</v>
      </c>
      <c r="E78" s="61">
        <v>500</v>
      </c>
    </row>
    <row r="79" spans="1:12">
      <c r="A79" s="4"/>
      <c r="B79" s="4"/>
    </row>
    <row r="80" spans="1:12">
      <c r="A80" s="4"/>
      <c r="B80" s="4"/>
    </row>
    <row r="81" spans="1:2">
      <c r="A81" s="4"/>
      <c r="B81" s="4"/>
    </row>
    <row r="82" spans="1:2">
      <c r="A82" s="4"/>
      <c r="B82" s="4"/>
    </row>
  </sheetData>
  <mergeCells count="14">
    <mergeCell ref="A66:E66"/>
    <mergeCell ref="A67:E67"/>
    <mergeCell ref="D70:E70"/>
    <mergeCell ref="A35:E35"/>
    <mergeCell ref="A36:E36"/>
    <mergeCell ref="A37:E37"/>
    <mergeCell ref="D40:E40"/>
    <mergeCell ref="A65:E65"/>
    <mergeCell ref="D20:E20"/>
    <mergeCell ref="A1:E1"/>
    <mergeCell ref="A2:E2"/>
    <mergeCell ref="A3:E3"/>
    <mergeCell ref="A6:E6"/>
    <mergeCell ref="A8:E8"/>
  </mergeCells>
  <phoneticPr fontId="4" type="noConversion"/>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L29"/>
  <sheetViews>
    <sheetView topLeftCell="A4" workbookViewId="0">
      <selection activeCell="A22" sqref="A22:XFD22"/>
    </sheetView>
  </sheetViews>
  <sheetFormatPr defaultRowHeight="12"/>
  <cols>
    <col min="1" max="1" width="53.28515625" style="1" customWidth="1"/>
    <col min="2" max="2" width="19.140625" style="1" bestFit="1" customWidth="1"/>
    <col min="3" max="3" width="28"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74</v>
      </c>
      <c r="B6" s="89"/>
      <c r="C6" s="89"/>
      <c r="D6" s="89"/>
      <c r="E6" s="89"/>
    </row>
    <row r="8" spans="1:12" ht="13.5" customHeight="1">
      <c r="A8" s="90" t="s">
        <v>75</v>
      </c>
      <c r="B8" s="90"/>
      <c r="C8" s="90"/>
      <c r="D8" s="90"/>
      <c r="E8" s="90"/>
    </row>
    <row r="9" spans="1:12">
      <c r="A9" s="10"/>
      <c r="B9" s="10"/>
      <c r="C9" s="10"/>
      <c r="D9" s="10"/>
      <c r="E9" s="10"/>
    </row>
    <row r="10" spans="1:12">
      <c r="A10" s="2" t="s">
        <v>5</v>
      </c>
      <c r="B10" s="2"/>
      <c r="C10" s="2"/>
      <c r="D10" s="2"/>
      <c r="E10" s="2"/>
    </row>
    <row r="11" spans="1:12">
      <c r="A11" s="9"/>
      <c r="B11" s="9"/>
      <c r="C11" s="9" t="s">
        <v>6</v>
      </c>
      <c r="D11" s="9"/>
      <c r="E11" s="36"/>
    </row>
    <row r="12" spans="1:12">
      <c r="A12" s="12" t="s">
        <v>7</v>
      </c>
      <c r="B12" s="9" t="s">
        <v>8</v>
      </c>
      <c r="C12" s="9" t="s">
        <v>9</v>
      </c>
      <c r="D12" s="9"/>
      <c r="E12" s="36" t="s">
        <v>10</v>
      </c>
    </row>
    <row r="13" spans="1:12">
      <c r="A13" s="1" t="s">
        <v>76</v>
      </c>
      <c r="C13" s="1" t="s">
        <v>11</v>
      </c>
      <c r="E13" s="19">
        <f>E14+E16</f>
        <v>200000</v>
      </c>
    </row>
    <row r="14" spans="1:12">
      <c r="C14" s="1" t="s">
        <v>12</v>
      </c>
      <c r="E14" s="20">
        <v>0</v>
      </c>
    </row>
    <row r="15" spans="1:12">
      <c r="E15" s="18"/>
    </row>
    <row r="16" spans="1:12">
      <c r="C16" s="1" t="s">
        <v>13</v>
      </c>
      <c r="E16" s="20">
        <f>E22</f>
        <v>200000</v>
      </c>
    </row>
    <row r="17" spans="1:5">
      <c r="E17" s="20"/>
    </row>
    <row r="18" spans="1:5">
      <c r="C18" s="1" t="s">
        <v>21</v>
      </c>
      <c r="E18" s="19">
        <f>SUM(E22:E22)</f>
        <v>200000</v>
      </c>
    </row>
    <row r="19" spans="1:5">
      <c r="A19" s="3" t="s">
        <v>14</v>
      </c>
      <c r="E19" s="18"/>
    </row>
    <row r="20" spans="1:5">
      <c r="A20" s="12"/>
      <c r="B20" s="9"/>
      <c r="C20" s="9"/>
      <c r="D20" s="91" t="s">
        <v>15</v>
      </c>
      <c r="E20" s="91"/>
    </row>
    <row r="21" spans="1:5">
      <c r="A21" s="6" t="s">
        <v>16</v>
      </c>
      <c r="B21" s="9" t="s">
        <v>17</v>
      </c>
      <c r="C21" s="9" t="s">
        <v>18</v>
      </c>
      <c r="D21" s="9" t="s">
        <v>19</v>
      </c>
      <c r="E21" s="9" t="s">
        <v>20</v>
      </c>
    </row>
    <row r="22" spans="1:5">
      <c r="A22" s="1" t="s">
        <v>342</v>
      </c>
      <c r="B22" s="11" t="s">
        <v>346</v>
      </c>
      <c r="C22" s="57" t="s">
        <v>22</v>
      </c>
      <c r="D22" s="8">
        <v>1</v>
      </c>
      <c r="E22" s="7">
        <v>200000</v>
      </c>
    </row>
    <row r="26" spans="1:5">
      <c r="B26" s="5"/>
      <c r="C26" s="11"/>
      <c r="D26" s="8"/>
      <c r="E26" s="7"/>
    </row>
    <row r="27" spans="1:5">
      <c r="A27" s="4"/>
      <c r="B27" s="5"/>
      <c r="C27" s="11"/>
      <c r="D27" s="8"/>
      <c r="E27" s="7"/>
    </row>
    <row r="28" spans="1:5">
      <c r="A28" s="4"/>
      <c r="B28" s="5"/>
      <c r="C28" s="11"/>
      <c r="D28" s="8"/>
      <c r="E28" s="7"/>
    </row>
    <row r="29" spans="1:5">
      <c r="A29" s="4"/>
      <c r="B29" s="5"/>
      <c r="C29" s="11"/>
      <c r="D29" s="8"/>
      <c r="E29" s="7"/>
    </row>
  </sheetData>
  <mergeCells count="6">
    <mergeCell ref="D20:E20"/>
    <mergeCell ref="A1:E1"/>
    <mergeCell ref="A2:E2"/>
    <mergeCell ref="A3:E3"/>
    <mergeCell ref="A6:E6"/>
    <mergeCell ref="A8:E8"/>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L31"/>
  <sheetViews>
    <sheetView workbookViewId="0">
      <selection activeCell="E15" sqref="E15"/>
    </sheetView>
  </sheetViews>
  <sheetFormatPr defaultRowHeight="12"/>
  <cols>
    <col min="1" max="1" width="53.28515625" style="1" customWidth="1"/>
    <col min="2" max="2" width="19.140625" style="1" bestFit="1" customWidth="1"/>
    <col min="3" max="3" width="28"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ht="14.25">
      <c r="A6" s="25" t="s">
        <v>77</v>
      </c>
      <c r="B6" s="25"/>
      <c r="C6" s="25"/>
      <c r="D6" s="25"/>
      <c r="E6" s="12"/>
    </row>
    <row r="8" spans="1:12" ht="24.75" customHeight="1">
      <c r="A8" s="90" t="s">
        <v>78</v>
      </c>
      <c r="B8" s="90"/>
      <c r="C8" s="90"/>
      <c r="D8" s="90"/>
      <c r="E8" s="90"/>
    </row>
    <row r="9" spans="1:12">
      <c r="A9" s="10"/>
      <c r="B9" s="10"/>
      <c r="C9" s="10"/>
      <c r="D9" s="10"/>
      <c r="E9" s="10"/>
    </row>
    <row r="10" spans="1:12" ht="14.25">
      <c r="A10" s="1" t="s">
        <v>79</v>
      </c>
      <c r="B10" s="26"/>
      <c r="C10" s="26"/>
      <c r="D10" s="26"/>
      <c r="E10" s="2"/>
    </row>
    <row r="11" spans="1:12" ht="14.25">
      <c r="B11" s="26"/>
      <c r="C11" s="26"/>
      <c r="D11" s="26"/>
      <c r="E11" s="2"/>
    </row>
    <row r="12" spans="1:12">
      <c r="A12" s="9"/>
      <c r="B12" s="9"/>
      <c r="C12" s="9" t="s">
        <v>6</v>
      </c>
      <c r="D12" s="9"/>
      <c r="E12" s="43"/>
    </row>
    <row r="13" spans="1:12">
      <c r="A13" s="12" t="s">
        <v>7</v>
      </c>
      <c r="B13" s="9" t="s">
        <v>8</v>
      </c>
      <c r="C13" s="9" t="s">
        <v>9</v>
      </c>
      <c r="D13" s="9"/>
      <c r="E13" s="43" t="s">
        <v>10</v>
      </c>
    </row>
    <row r="14" spans="1:12">
      <c r="A14" s="18" t="s">
        <v>251</v>
      </c>
      <c r="C14" s="1" t="s">
        <v>11</v>
      </c>
      <c r="E14" s="19">
        <f>E15+E17</f>
        <v>62321</v>
      </c>
    </row>
    <row r="15" spans="1:12">
      <c r="C15" s="1" t="s">
        <v>12</v>
      </c>
      <c r="E15" s="20">
        <f>E23</f>
        <v>62321</v>
      </c>
    </row>
    <row r="16" spans="1:12">
      <c r="E16" s="18"/>
    </row>
    <row r="17" spans="1:5">
      <c r="C17" s="1" t="s">
        <v>13</v>
      </c>
      <c r="E17" s="20">
        <v>0</v>
      </c>
    </row>
    <row r="18" spans="1:5">
      <c r="E18" s="20"/>
    </row>
    <row r="19" spans="1:5">
      <c r="C19" s="1" t="s">
        <v>21</v>
      </c>
      <c r="E19" s="19">
        <f>E23</f>
        <v>62321</v>
      </c>
    </row>
    <row r="20" spans="1:5">
      <c r="A20" s="3" t="s">
        <v>14</v>
      </c>
    </row>
    <row r="21" spans="1:5">
      <c r="A21" s="12"/>
      <c r="B21" s="9"/>
      <c r="C21" s="9"/>
      <c r="D21" s="91" t="s">
        <v>15</v>
      </c>
      <c r="E21" s="91"/>
    </row>
    <row r="22" spans="1:5">
      <c r="A22" s="6" t="s">
        <v>16</v>
      </c>
      <c r="B22" s="9" t="s">
        <v>17</v>
      </c>
      <c r="C22" s="9" t="s">
        <v>18</v>
      </c>
      <c r="D22" s="9" t="s">
        <v>19</v>
      </c>
      <c r="E22" s="9" t="s">
        <v>20</v>
      </c>
    </row>
    <row r="23" spans="1:5" ht="24">
      <c r="A23" s="1" t="s">
        <v>80</v>
      </c>
      <c r="B23" s="5" t="s">
        <v>272</v>
      </c>
      <c r="C23" s="11" t="s">
        <v>22</v>
      </c>
      <c r="D23" s="8">
        <v>1</v>
      </c>
      <c r="E23" s="7">
        <v>62321</v>
      </c>
    </row>
    <row r="24" spans="1:5">
      <c r="B24" s="11"/>
      <c r="C24" s="11"/>
      <c r="D24" s="8"/>
      <c r="E24" s="7"/>
    </row>
    <row r="25" spans="1:5" ht="14.25">
      <c r="A25" s="26"/>
      <c r="B25" s="26"/>
      <c r="C25" s="26"/>
      <c r="D25" s="26"/>
      <c r="E25" s="7"/>
    </row>
    <row r="26" spans="1:5">
      <c r="A26" s="4"/>
      <c r="B26" s="11"/>
      <c r="C26" s="11"/>
      <c r="D26" s="8"/>
      <c r="E26" s="7"/>
    </row>
    <row r="27" spans="1:5">
      <c r="B27" s="11"/>
      <c r="C27" s="11"/>
      <c r="D27" s="8"/>
      <c r="E27" s="7"/>
    </row>
    <row r="28" spans="1:5">
      <c r="B28" s="5"/>
      <c r="C28" s="11"/>
      <c r="D28" s="8"/>
      <c r="E28" s="7"/>
    </row>
    <row r="29" spans="1:5">
      <c r="A29" s="4"/>
      <c r="B29" s="5"/>
      <c r="C29" s="11"/>
      <c r="D29" s="8"/>
      <c r="E29" s="7"/>
    </row>
    <row r="30" spans="1:5">
      <c r="A30" s="4"/>
      <c r="B30" s="5"/>
      <c r="C30" s="11"/>
      <c r="D30" s="8"/>
      <c r="E30" s="7"/>
    </row>
    <row r="31" spans="1:5">
      <c r="A31" s="4"/>
      <c r="B31" s="5"/>
      <c r="C31" s="11"/>
      <c r="D31" s="8"/>
      <c r="E31" s="7"/>
    </row>
  </sheetData>
  <mergeCells count="5">
    <mergeCell ref="D21:E21"/>
    <mergeCell ref="A1:E1"/>
    <mergeCell ref="A2:E2"/>
    <mergeCell ref="A3:E3"/>
    <mergeCell ref="A8:E8"/>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L54"/>
  <sheetViews>
    <sheetView workbookViewId="0">
      <selection activeCell="F44" sqref="F44"/>
    </sheetView>
  </sheetViews>
  <sheetFormatPr defaultRowHeight="12"/>
  <cols>
    <col min="1" max="1" width="59" style="1" customWidth="1"/>
    <col min="2" max="2" width="19.140625" style="1" bestFit="1" customWidth="1"/>
    <col min="3" max="3" width="21.85546875" style="1" customWidth="1"/>
    <col min="4" max="4" width="8.42578125" style="1" customWidth="1"/>
    <col min="5" max="5" width="13"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ht="16.5" customHeight="1">
      <c r="A6" s="89" t="s">
        <v>83</v>
      </c>
      <c r="B6" s="89"/>
      <c r="C6" s="89"/>
      <c r="D6" s="89"/>
      <c r="E6" s="89"/>
    </row>
    <row r="8" spans="1:12" ht="24.75" customHeight="1">
      <c r="A8" s="90" t="s">
        <v>81</v>
      </c>
      <c r="B8" s="90"/>
      <c r="C8" s="90"/>
      <c r="D8" s="90"/>
      <c r="E8" s="90"/>
    </row>
    <row r="9" spans="1:12">
      <c r="A9" s="1" t="s">
        <v>82</v>
      </c>
    </row>
    <row r="10" spans="1:12">
      <c r="A10" s="2"/>
      <c r="B10" s="2"/>
      <c r="C10" s="2"/>
      <c r="D10" s="2"/>
      <c r="E10" s="2"/>
    </row>
    <row r="11" spans="1:12">
      <c r="A11" s="9"/>
      <c r="B11" s="9"/>
      <c r="C11" s="9" t="s">
        <v>6</v>
      </c>
      <c r="D11" s="9"/>
      <c r="E11" s="9"/>
    </row>
    <row r="12" spans="1:12">
      <c r="A12" s="12" t="s">
        <v>7</v>
      </c>
      <c r="B12" s="9" t="s">
        <v>8</v>
      </c>
      <c r="C12" s="9" t="s">
        <v>9</v>
      </c>
      <c r="D12" s="9"/>
      <c r="E12" s="43" t="s">
        <v>10</v>
      </c>
    </row>
    <row r="13" spans="1:12">
      <c r="A13" s="18" t="s">
        <v>251</v>
      </c>
      <c r="C13" s="1" t="s">
        <v>11</v>
      </c>
      <c r="E13" s="19">
        <f>E14+E16</f>
        <v>1475848.7400000002</v>
      </c>
    </row>
    <row r="14" spans="1:12">
      <c r="C14" s="1" t="s">
        <v>12</v>
      </c>
      <c r="E14" s="20">
        <f>SUM(E22:E31,E41:E45)</f>
        <v>1475848.7400000002</v>
      </c>
    </row>
    <row r="15" spans="1:12">
      <c r="E15" s="18"/>
    </row>
    <row r="16" spans="1:12">
      <c r="C16" s="1" t="s">
        <v>13</v>
      </c>
      <c r="E16" s="20">
        <v>0</v>
      </c>
    </row>
    <row r="17" spans="1:6">
      <c r="E17" s="20"/>
    </row>
    <row r="18" spans="1:6">
      <c r="C18" s="1" t="s">
        <v>21</v>
      </c>
      <c r="E18" s="19">
        <f>SUM(E22:E31,E41:E45)</f>
        <v>1475848.7400000002</v>
      </c>
    </row>
    <row r="19" spans="1:6">
      <c r="A19" s="3" t="s">
        <v>14</v>
      </c>
    </row>
    <row r="20" spans="1:6">
      <c r="A20" s="12"/>
      <c r="B20" s="9"/>
      <c r="C20" s="9"/>
      <c r="D20" s="91" t="s">
        <v>15</v>
      </c>
      <c r="E20" s="91"/>
    </row>
    <row r="21" spans="1:6">
      <c r="A21" s="6" t="s">
        <v>16</v>
      </c>
      <c r="B21" s="9" t="s">
        <v>17</v>
      </c>
      <c r="C21" s="9" t="s">
        <v>18</v>
      </c>
      <c r="D21" s="9" t="s">
        <v>19</v>
      </c>
      <c r="E21" s="9" t="s">
        <v>20</v>
      </c>
    </row>
    <row r="22" spans="1:6" ht="36">
      <c r="A22" s="49" t="s">
        <v>317</v>
      </c>
      <c r="B22" s="5" t="s">
        <v>273</v>
      </c>
      <c r="C22" s="11" t="s">
        <v>22</v>
      </c>
      <c r="D22" s="8">
        <v>1</v>
      </c>
      <c r="E22" s="61">
        <v>102663</v>
      </c>
    </row>
    <row r="23" spans="1:6" ht="24">
      <c r="A23" s="35" t="s">
        <v>318</v>
      </c>
      <c r="B23" s="5" t="s">
        <v>274</v>
      </c>
      <c r="C23" s="11" t="s">
        <v>22</v>
      </c>
      <c r="D23" s="8">
        <v>1</v>
      </c>
      <c r="E23" s="61">
        <v>117356.14</v>
      </c>
    </row>
    <row r="24" spans="1:6" ht="24">
      <c r="A24" s="35" t="s">
        <v>84</v>
      </c>
      <c r="B24" s="5" t="s">
        <v>275</v>
      </c>
      <c r="C24" s="11" t="s">
        <v>22</v>
      </c>
      <c r="D24" s="8">
        <v>1.5</v>
      </c>
      <c r="E24" s="61">
        <v>54600</v>
      </c>
    </row>
    <row r="25" spans="1:6" ht="37.5" customHeight="1">
      <c r="A25" s="35" t="s">
        <v>85</v>
      </c>
      <c r="B25" s="5" t="s">
        <v>276</v>
      </c>
      <c r="C25" s="11" t="s">
        <v>22</v>
      </c>
      <c r="D25" s="8">
        <v>1</v>
      </c>
      <c r="E25" s="61">
        <v>120000</v>
      </c>
    </row>
    <row r="26" spans="1:6">
      <c r="A26" s="35" t="s">
        <v>86</v>
      </c>
      <c r="B26" s="1" t="s">
        <v>277</v>
      </c>
      <c r="C26" s="11" t="s">
        <v>22</v>
      </c>
      <c r="D26" s="8">
        <v>4200</v>
      </c>
      <c r="E26" s="61">
        <v>320000</v>
      </c>
    </row>
    <row r="27" spans="1:6" ht="24">
      <c r="A27" s="35" t="s">
        <v>87</v>
      </c>
      <c r="B27" s="5" t="s">
        <v>278</v>
      </c>
      <c r="C27" s="11" t="s">
        <v>22</v>
      </c>
      <c r="D27" s="8">
        <v>80</v>
      </c>
      <c r="E27" s="61">
        <v>388566</v>
      </c>
    </row>
    <row r="28" spans="1:6" ht="24.75" customHeight="1">
      <c r="A28" s="40" t="s">
        <v>295</v>
      </c>
      <c r="B28" s="5" t="s">
        <v>296</v>
      </c>
      <c r="C28" s="11" t="s">
        <v>22</v>
      </c>
      <c r="D28" s="8">
        <v>1</v>
      </c>
      <c r="E28" s="61">
        <v>99206.6</v>
      </c>
      <c r="F28" s="83" t="s">
        <v>367</v>
      </c>
    </row>
    <row r="29" spans="1:6">
      <c r="A29" s="35" t="s">
        <v>297</v>
      </c>
      <c r="B29" s="5" t="s">
        <v>296</v>
      </c>
      <c r="C29" s="37" t="s">
        <v>22</v>
      </c>
      <c r="D29" s="8">
        <v>1</v>
      </c>
      <c r="E29" s="61">
        <v>44268</v>
      </c>
    </row>
    <row r="30" spans="1:6">
      <c r="A30" s="35" t="s">
        <v>298</v>
      </c>
      <c r="B30" s="5" t="s">
        <v>296</v>
      </c>
      <c r="C30" s="37" t="s">
        <v>22</v>
      </c>
      <c r="D30" s="8">
        <v>1</v>
      </c>
      <c r="E30" s="61">
        <v>80427</v>
      </c>
    </row>
    <row r="31" spans="1:6" ht="24">
      <c r="A31" s="51" t="s">
        <v>301</v>
      </c>
      <c r="B31" s="5" t="s">
        <v>302</v>
      </c>
      <c r="C31" s="37" t="s">
        <v>22</v>
      </c>
      <c r="D31" s="8">
        <v>1</v>
      </c>
      <c r="E31" s="61">
        <v>3000</v>
      </c>
    </row>
    <row r="32" spans="1:6">
      <c r="A32" s="51"/>
      <c r="B32" s="5"/>
      <c r="C32" s="46"/>
      <c r="D32" s="8"/>
      <c r="E32" s="7"/>
    </row>
    <row r="33" spans="1:12">
      <c r="A33" s="88" t="s">
        <v>0</v>
      </c>
      <c r="B33" s="88"/>
      <c r="C33" s="88"/>
      <c r="D33" s="88"/>
      <c r="E33" s="88"/>
      <c r="F33" s="2"/>
      <c r="G33" s="2"/>
      <c r="H33" s="2"/>
      <c r="I33" s="2"/>
      <c r="J33" s="2"/>
      <c r="K33" s="2"/>
      <c r="L33" s="2"/>
    </row>
    <row r="34" spans="1:12">
      <c r="A34" s="88" t="s">
        <v>1</v>
      </c>
      <c r="B34" s="88"/>
      <c r="C34" s="88"/>
      <c r="D34" s="88"/>
      <c r="E34" s="88"/>
      <c r="F34" s="2"/>
      <c r="G34" s="2"/>
      <c r="H34" s="2"/>
      <c r="I34" s="2"/>
      <c r="J34" s="2"/>
      <c r="K34" s="2"/>
      <c r="L34" s="2"/>
    </row>
    <row r="35" spans="1:12">
      <c r="A35" s="88" t="s">
        <v>2</v>
      </c>
      <c r="B35" s="88"/>
      <c r="C35" s="88"/>
      <c r="D35" s="88"/>
      <c r="E35" s="88"/>
      <c r="F35" s="2"/>
      <c r="G35" s="2"/>
      <c r="H35" s="2"/>
      <c r="I35" s="2"/>
      <c r="J35" s="2"/>
      <c r="K35" s="2"/>
      <c r="L35" s="2"/>
    </row>
    <row r="38" spans="1:12">
      <c r="A38" s="3" t="s">
        <v>14</v>
      </c>
    </row>
    <row r="39" spans="1:12">
      <c r="A39" s="47"/>
      <c r="B39" s="48"/>
      <c r="C39" s="48"/>
      <c r="D39" s="91" t="s">
        <v>15</v>
      </c>
      <c r="E39" s="91"/>
    </row>
    <row r="40" spans="1:12">
      <c r="A40" s="6" t="s">
        <v>16</v>
      </c>
      <c r="B40" s="48" t="s">
        <v>17</v>
      </c>
      <c r="C40" s="48" t="s">
        <v>18</v>
      </c>
      <c r="D40" s="48" t="s">
        <v>19</v>
      </c>
      <c r="E40" s="48" t="s">
        <v>20</v>
      </c>
    </row>
    <row r="41" spans="1:12" ht="24">
      <c r="A41" s="49" t="s">
        <v>299</v>
      </c>
      <c r="B41" s="5" t="s">
        <v>300</v>
      </c>
      <c r="C41" s="37" t="s">
        <v>22</v>
      </c>
      <c r="D41" s="8">
        <v>1</v>
      </c>
      <c r="E41" s="61">
        <v>2120</v>
      </c>
    </row>
    <row r="42" spans="1:12" ht="18">
      <c r="A42" s="35" t="s">
        <v>303</v>
      </c>
      <c r="B42" s="5" t="s">
        <v>296</v>
      </c>
      <c r="C42" s="37" t="s">
        <v>22</v>
      </c>
      <c r="D42" s="8">
        <v>1</v>
      </c>
      <c r="E42" s="61">
        <v>86358</v>
      </c>
      <c r="F42" s="83" t="s">
        <v>367</v>
      </c>
    </row>
    <row r="43" spans="1:12" ht="18">
      <c r="A43" s="35" t="s">
        <v>304</v>
      </c>
      <c r="B43" s="5" t="s">
        <v>296</v>
      </c>
      <c r="C43" s="37" t="s">
        <v>22</v>
      </c>
      <c r="D43" s="8">
        <v>1</v>
      </c>
      <c r="E43" s="61">
        <v>0</v>
      </c>
      <c r="F43" s="83" t="s">
        <v>367</v>
      </c>
    </row>
    <row r="44" spans="1:12" ht="18">
      <c r="A44" s="35" t="s">
        <v>305</v>
      </c>
      <c r="B44" s="5" t="s">
        <v>296</v>
      </c>
      <c r="C44" s="37" t="s">
        <v>22</v>
      </c>
      <c r="D44" s="8">
        <v>1</v>
      </c>
      <c r="E44" s="61">
        <v>54284</v>
      </c>
      <c r="F44" s="83" t="s">
        <v>367</v>
      </c>
    </row>
    <row r="45" spans="1:12" ht="24">
      <c r="A45" s="49" t="s">
        <v>306</v>
      </c>
      <c r="B45" s="5" t="s">
        <v>300</v>
      </c>
      <c r="C45" s="37" t="s">
        <v>22</v>
      </c>
      <c r="D45" s="8">
        <v>1</v>
      </c>
      <c r="E45" s="61">
        <v>3000</v>
      </c>
    </row>
    <row r="46" spans="1:12">
      <c r="C46" s="11"/>
      <c r="D46" s="7"/>
      <c r="E46" s="7"/>
    </row>
    <row r="47" spans="1:12">
      <c r="C47" s="11"/>
      <c r="D47" s="7"/>
      <c r="E47" s="7"/>
    </row>
    <row r="48" spans="1:12">
      <c r="C48" s="11"/>
    </row>
    <row r="49" spans="3:3">
      <c r="C49" s="11"/>
    </row>
    <row r="50" spans="3:3">
      <c r="C50" s="11"/>
    </row>
    <row r="51" spans="3:3">
      <c r="C51" s="11"/>
    </row>
    <row r="52" spans="3:3">
      <c r="C52" s="11"/>
    </row>
    <row r="53" spans="3:3">
      <c r="C53" s="2"/>
    </row>
    <row r="54" spans="3:3">
      <c r="C54" s="2"/>
    </row>
  </sheetData>
  <mergeCells count="10">
    <mergeCell ref="A33:E33"/>
    <mergeCell ref="A34:E34"/>
    <mergeCell ref="A35:E35"/>
    <mergeCell ref="D39:E39"/>
    <mergeCell ref="D20:E20"/>
    <mergeCell ref="A1:E1"/>
    <mergeCell ref="A2:E2"/>
    <mergeCell ref="A3:E3"/>
    <mergeCell ref="A6:E6"/>
    <mergeCell ref="A8:E8"/>
  </mergeCells>
  <phoneticPr fontId="4" type="noConversion"/>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L26"/>
  <sheetViews>
    <sheetView topLeftCell="A4" workbookViewId="0">
      <selection activeCell="A13" sqref="A13"/>
    </sheetView>
  </sheetViews>
  <sheetFormatPr defaultRowHeight="12"/>
  <cols>
    <col min="1" max="1" width="59.7109375" style="1" customWidth="1"/>
    <col min="2" max="2" width="19.140625" style="1" bestFit="1" customWidth="1"/>
    <col min="3" max="3" width="24"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89" t="s">
        <v>88</v>
      </c>
      <c r="B6" s="89"/>
      <c r="C6" s="89"/>
      <c r="D6" s="89"/>
      <c r="E6" s="89"/>
    </row>
    <row r="8" spans="1:12" ht="13.5" customHeight="1">
      <c r="A8" s="90" t="s">
        <v>89</v>
      </c>
      <c r="B8" s="90"/>
      <c r="C8" s="90"/>
      <c r="D8" s="90"/>
      <c r="E8" s="90"/>
    </row>
    <row r="9" spans="1:12">
      <c r="A9" s="10" t="s">
        <v>90</v>
      </c>
      <c r="B9" s="10"/>
      <c r="C9" s="10"/>
      <c r="D9" s="10"/>
      <c r="E9" s="10"/>
    </row>
    <row r="10" spans="1:12">
      <c r="A10" s="2"/>
      <c r="B10" s="2"/>
      <c r="C10" s="2"/>
      <c r="D10" s="2"/>
      <c r="E10" s="2"/>
    </row>
    <row r="11" spans="1:12">
      <c r="A11" s="9"/>
      <c r="B11" s="9"/>
      <c r="C11" s="9" t="s">
        <v>6</v>
      </c>
      <c r="D11" s="9"/>
      <c r="E11" s="9"/>
    </row>
    <row r="12" spans="1:12">
      <c r="A12" s="12" t="s">
        <v>7</v>
      </c>
      <c r="B12" s="9" t="s">
        <v>8</v>
      </c>
      <c r="C12" s="9" t="s">
        <v>9</v>
      </c>
      <c r="D12" s="9"/>
      <c r="E12" s="9" t="s">
        <v>10</v>
      </c>
    </row>
    <row r="13" spans="1:12">
      <c r="A13" s="18" t="s">
        <v>251</v>
      </c>
      <c r="C13" s="1" t="s">
        <v>11</v>
      </c>
      <c r="E13" s="19">
        <f>E14+E16</f>
        <v>347000</v>
      </c>
    </row>
    <row r="14" spans="1:12">
      <c r="C14" s="1" t="s">
        <v>12</v>
      </c>
      <c r="E14" s="20">
        <f>SUM(E22:E25)</f>
        <v>347000</v>
      </c>
    </row>
    <row r="15" spans="1:12">
      <c r="E15" s="18"/>
    </row>
    <row r="16" spans="1:12">
      <c r="C16" s="1" t="s">
        <v>13</v>
      </c>
      <c r="E16" s="20">
        <v>0</v>
      </c>
    </row>
    <row r="17" spans="1:5">
      <c r="E17" s="20"/>
    </row>
    <row r="18" spans="1:5">
      <c r="C18" s="1" t="s">
        <v>21</v>
      </c>
      <c r="E18" s="19">
        <f>SUM(E22:E25)</f>
        <v>347000</v>
      </c>
    </row>
    <row r="19" spans="1:5">
      <c r="A19" s="3" t="s">
        <v>14</v>
      </c>
    </row>
    <row r="20" spans="1:5">
      <c r="A20" s="12"/>
      <c r="B20" s="9"/>
      <c r="C20" s="9"/>
      <c r="D20" s="91" t="s">
        <v>15</v>
      </c>
      <c r="E20" s="91"/>
    </row>
    <row r="21" spans="1:5">
      <c r="A21" s="6" t="s">
        <v>16</v>
      </c>
      <c r="B21" s="9" t="s">
        <v>17</v>
      </c>
      <c r="C21" s="9" t="s">
        <v>18</v>
      </c>
      <c r="D21" s="9" t="s">
        <v>19</v>
      </c>
      <c r="E21" s="9" t="s">
        <v>20</v>
      </c>
    </row>
    <row r="22" spans="1:5" ht="24">
      <c r="A22" s="1" t="s">
        <v>91</v>
      </c>
      <c r="B22" s="5" t="s">
        <v>279</v>
      </c>
      <c r="C22" s="11" t="s">
        <v>22</v>
      </c>
      <c r="D22" s="8">
        <v>2</v>
      </c>
      <c r="E22" s="7">
        <v>200000</v>
      </c>
    </row>
    <row r="23" spans="1:5" ht="24">
      <c r="A23" s="4" t="s">
        <v>92</v>
      </c>
      <c r="B23" s="1" t="s">
        <v>280</v>
      </c>
      <c r="C23" s="11" t="s">
        <v>22</v>
      </c>
      <c r="D23" s="8">
        <v>1</v>
      </c>
      <c r="E23" s="7">
        <v>35000</v>
      </c>
    </row>
    <row r="24" spans="1:5" ht="24">
      <c r="A24" s="1" t="s">
        <v>93</v>
      </c>
      <c r="B24" s="5" t="s">
        <v>281</v>
      </c>
      <c r="C24" s="11" t="s">
        <v>22</v>
      </c>
      <c r="D24" s="8">
        <v>1</v>
      </c>
      <c r="E24" s="7">
        <v>100000</v>
      </c>
    </row>
    <row r="25" spans="1:5" ht="24" customHeight="1">
      <c r="A25" s="2" t="s">
        <v>94</v>
      </c>
      <c r="B25" s="5" t="s">
        <v>307</v>
      </c>
      <c r="C25" s="11" t="s">
        <v>22</v>
      </c>
      <c r="D25" s="8">
        <v>1</v>
      </c>
      <c r="E25" s="7">
        <v>12000</v>
      </c>
    </row>
    <row r="26" spans="1:5">
      <c r="C26" s="11"/>
    </row>
  </sheetData>
  <mergeCells count="6">
    <mergeCell ref="D20:E20"/>
    <mergeCell ref="A1:E1"/>
    <mergeCell ref="A2:E2"/>
    <mergeCell ref="A3:E3"/>
    <mergeCell ref="A6:E6"/>
    <mergeCell ref="A8:E8"/>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L30"/>
  <sheetViews>
    <sheetView tabSelected="1" workbookViewId="0">
      <selection activeCell="E14" sqref="E14"/>
    </sheetView>
  </sheetViews>
  <sheetFormatPr defaultRowHeight="12"/>
  <cols>
    <col min="1" max="1" width="61" style="1" customWidth="1"/>
    <col min="2" max="2" width="19.140625" style="1" bestFit="1" customWidth="1"/>
    <col min="3" max="3" width="23.42578125"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6" spans="1:12">
      <c r="A6" s="92" t="s">
        <v>95</v>
      </c>
      <c r="B6" s="92"/>
      <c r="C6" s="92"/>
      <c r="D6" s="92"/>
      <c r="E6" s="92"/>
    </row>
    <row r="8" spans="1:12" ht="22.5" customHeight="1">
      <c r="A8" s="90" t="s">
        <v>96</v>
      </c>
      <c r="B8" s="90"/>
      <c r="C8" s="90"/>
      <c r="D8" s="90"/>
      <c r="E8" s="90"/>
    </row>
    <row r="9" spans="1:12" ht="13.5" customHeight="1">
      <c r="A9" s="64"/>
      <c r="B9" s="64"/>
      <c r="C9" s="64"/>
      <c r="D9" s="64"/>
      <c r="E9" s="64"/>
    </row>
    <row r="10" spans="1:12">
      <c r="A10" s="2" t="s">
        <v>97</v>
      </c>
      <c r="B10" s="2"/>
      <c r="C10" s="2"/>
      <c r="D10" s="2"/>
      <c r="E10" s="2"/>
    </row>
    <row r="11" spans="1:12">
      <c r="A11" s="9"/>
      <c r="B11" s="9"/>
      <c r="C11" s="9" t="s">
        <v>6</v>
      </c>
      <c r="D11" s="9"/>
      <c r="E11" s="9"/>
    </row>
    <row r="12" spans="1:12">
      <c r="A12" s="12" t="s">
        <v>7</v>
      </c>
      <c r="B12" s="9" t="s">
        <v>8</v>
      </c>
      <c r="C12" s="9" t="s">
        <v>9</v>
      </c>
      <c r="D12" s="9"/>
      <c r="E12" s="43" t="s">
        <v>10</v>
      </c>
    </row>
    <row r="13" spans="1:12">
      <c r="A13" s="18" t="s">
        <v>251</v>
      </c>
      <c r="C13" s="1" t="s">
        <v>11</v>
      </c>
      <c r="E13" s="19">
        <f>E14+E16</f>
        <v>3309540.62</v>
      </c>
    </row>
    <row r="14" spans="1:12">
      <c r="C14" s="1" t="s">
        <v>12</v>
      </c>
      <c r="E14" s="20">
        <f>E22</f>
        <v>3309540.62</v>
      </c>
    </row>
    <row r="15" spans="1:12">
      <c r="E15" s="18"/>
    </row>
    <row r="16" spans="1:12">
      <c r="C16" s="1" t="s">
        <v>13</v>
      </c>
      <c r="E16" s="20">
        <v>0</v>
      </c>
    </row>
    <row r="17" spans="1:5">
      <c r="E17" s="20"/>
    </row>
    <row r="18" spans="1:5">
      <c r="C18" s="1" t="s">
        <v>21</v>
      </c>
      <c r="E18" s="19">
        <f>E22</f>
        <v>3309540.62</v>
      </c>
    </row>
    <row r="19" spans="1:5">
      <c r="A19" s="3" t="s">
        <v>14</v>
      </c>
      <c r="E19" s="18"/>
    </row>
    <row r="20" spans="1:5">
      <c r="A20" s="12"/>
      <c r="B20" s="9"/>
      <c r="C20" s="9"/>
      <c r="D20" s="91" t="s">
        <v>15</v>
      </c>
      <c r="E20" s="91"/>
    </row>
    <row r="21" spans="1:5">
      <c r="A21" s="6" t="s">
        <v>16</v>
      </c>
      <c r="B21" s="9" t="s">
        <v>17</v>
      </c>
      <c r="C21" s="9" t="s">
        <v>18</v>
      </c>
      <c r="D21" s="9" t="s">
        <v>19</v>
      </c>
      <c r="E21" s="9" t="s">
        <v>20</v>
      </c>
    </row>
    <row r="22" spans="1:5" ht="26.25" customHeight="1">
      <c r="A22" s="2" t="s">
        <v>98</v>
      </c>
      <c r="B22" s="5" t="s">
        <v>283</v>
      </c>
      <c r="C22" s="11" t="s">
        <v>22</v>
      </c>
      <c r="D22" s="8">
        <v>1</v>
      </c>
      <c r="E22" s="7">
        <v>3309540.62</v>
      </c>
    </row>
    <row r="23" spans="1:5">
      <c r="B23" s="11"/>
      <c r="C23" s="11"/>
      <c r="D23" s="8"/>
      <c r="E23" s="7"/>
    </row>
    <row r="24" spans="1:5">
      <c r="B24" s="11"/>
      <c r="C24" s="11"/>
      <c r="D24" s="8"/>
      <c r="E24" s="7"/>
    </row>
    <row r="25" spans="1:5">
      <c r="A25" s="4"/>
      <c r="B25" s="11"/>
      <c r="C25" s="11"/>
      <c r="D25" s="8"/>
      <c r="E25" s="7"/>
    </row>
    <row r="26" spans="1:5">
      <c r="A26" s="4"/>
      <c r="B26" s="11"/>
      <c r="C26" s="11"/>
      <c r="D26" s="8"/>
      <c r="E26" s="7"/>
    </row>
    <row r="27" spans="1:5">
      <c r="B27" s="5"/>
      <c r="C27" s="11"/>
      <c r="D27" s="8"/>
      <c r="E27" s="7"/>
    </row>
    <row r="28" spans="1:5">
      <c r="A28" s="4"/>
      <c r="B28" s="5"/>
      <c r="C28" s="11"/>
      <c r="D28" s="8"/>
      <c r="E28" s="7"/>
    </row>
    <row r="29" spans="1:5">
      <c r="A29" s="4"/>
      <c r="B29" s="5"/>
      <c r="C29" s="11"/>
      <c r="D29" s="8"/>
      <c r="E29" s="7"/>
    </row>
    <row r="30" spans="1:5">
      <c r="A30" s="4"/>
      <c r="B30" s="5"/>
      <c r="C30" s="11"/>
      <c r="D30" s="8"/>
      <c r="E30" s="7"/>
    </row>
  </sheetData>
  <mergeCells count="6">
    <mergeCell ref="D20:E20"/>
    <mergeCell ref="A1:E1"/>
    <mergeCell ref="A2:E2"/>
    <mergeCell ref="A3:E3"/>
    <mergeCell ref="A6:E6"/>
    <mergeCell ref="A8:E8"/>
  </mergeCells>
  <phoneticPr fontId="4" type="noConversion"/>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L51"/>
  <sheetViews>
    <sheetView topLeftCell="C13" workbookViewId="0">
      <selection activeCell="A47" sqref="A47"/>
    </sheetView>
  </sheetViews>
  <sheetFormatPr defaultRowHeight="12"/>
  <cols>
    <col min="1" max="1" width="53.28515625" style="1" customWidth="1"/>
    <col min="2" max="2" width="20" style="1" customWidth="1"/>
    <col min="3" max="3" width="28" style="1" customWidth="1"/>
    <col min="4" max="4" width="9.140625" style="1"/>
    <col min="5" max="5" width="18.140625" style="1" customWidth="1"/>
    <col min="6" max="16384" width="9.140625" style="1"/>
  </cols>
  <sheetData>
    <row r="1" spans="1:12">
      <c r="A1" s="88" t="s">
        <v>0</v>
      </c>
      <c r="B1" s="88"/>
      <c r="C1" s="88"/>
      <c r="D1" s="88"/>
      <c r="E1" s="88"/>
      <c r="F1" s="2"/>
      <c r="G1" s="2"/>
      <c r="H1" s="2"/>
      <c r="I1" s="2"/>
      <c r="J1" s="2"/>
      <c r="K1" s="2"/>
      <c r="L1" s="2"/>
    </row>
    <row r="2" spans="1:12">
      <c r="A2" s="88" t="s">
        <v>1</v>
      </c>
      <c r="B2" s="88"/>
      <c r="C2" s="88"/>
      <c r="D2" s="88"/>
      <c r="E2" s="88"/>
      <c r="F2" s="2"/>
      <c r="G2" s="2"/>
      <c r="H2" s="2"/>
      <c r="I2" s="2"/>
      <c r="J2" s="2"/>
      <c r="K2" s="2"/>
      <c r="L2" s="2"/>
    </row>
    <row r="3" spans="1:12">
      <c r="A3" s="88" t="s">
        <v>2</v>
      </c>
      <c r="B3" s="88"/>
      <c r="C3" s="88"/>
      <c r="D3" s="88"/>
      <c r="E3" s="88"/>
      <c r="F3" s="2"/>
      <c r="G3" s="2"/>
      <c r="H3" s="2"/>
      <c r="I3" s="2"/>
      <c r="J3" s="2"/>
      <c r="K3" s="2"/>
      <c r="L3" s="2"/>
    </row>
    <row r="5" spans="1:12" ht="12.75" customHeight="1"/>
    <row r="6" spans="1:12">
      <c r="A6" s="89" t="s">
        <v>99</v>
      </c>
      <c r="B6" s="89"/>
      <c r="C6" s="89"/>
      <c r="D6" s="89"/>
      <c r="E6" s="89"/>
    </row>
    <row r="8" spans="1:12" ht="25.5" customHeight="1">
      <c r="A8" s="90" t="s">
        <v>100</v>
      </c>
      <c r="B8" s="90"/>
      <c r="C8" s="90"/>
      <c r="D8" s="90"/>
      <c r="E8" s="90"/>
    </row>
    <row r="9" spans="1:12">
      <c r="A9" s="10" t="s">
        <v>101</v>
      </c>
      <c r="B9" s="10"/>
      <c r="C9" s="10"/>
      <c r="D9" s="10"/>
      <c r="E9" s="10"/>
    </row>
    <row r="10" spans="1:12">
      <c r="A10" s="2"/>
      <c r="B10" s="2"/>
      <c r="C10" s="2"/>
      <c r="D10" s="2"/>
      <c r="E10" s="2"/>
    </row>
    <row r="11" spans="1:12">
      <c r="A11" s="9"/>
      <c r="B11" s="9"/>
      <c r="C11" s="9" t="s">
        <v>6</v>
      </c>
      <c r="D11" s="9"/>
      <c r="E11" s="9"/>
    </row>
    <row r="12" spans="1:12">
      <c r="A12" s="12" t="s">
        <v>7</v>
      </c>
      <c r="B12" s="9" t="s">
        <v>8</v>
      </c>
      <c r="C12" s="9" t="s">
        <v>9</v>
      </c>
      <c r="D12" s="9"/>
      <c r="E12" s="43" t="s">
        <v>10</v>
      </c>
    </row>
    <row r="13" spans="1:12">
      <c r="A13" s="18" t="s">
        <v>251</v>
      </c>
      <c r="C13" s="1" t="s">
        <v>11</v>
      </c>
      <c r="E13" s="19">
        <f>E14+E16</f>
        <v>9988051</v>
      </c>
    </row>
    <row r="14" spans="1:12">
      <c r="C14" s="1" t="s">
        <v>12</v>
      </c>
      <c r="E14" s="20">
        <f>SUM(E24:E33)</f>
        <v>9748051</v>
      </c>
    </row>
    <row r="15" spans="1:12">
      <c r="E15" s="18"/>
    </row>
    <row r="16" spans="1:12">
      <c r="C16" s="1" t="s">
        <v>13</v>
      </c>
      <c r="E16" s="20">
        <f>E22+E23+E34</f>
        <v>240000</v>
      </c>
    </row>
    <row r="17" spans="1:5">
      <c r="E17" s="20"/>
    </row>
    <row r="18" spans="1:5">
      <c r="C18" s="1" t="s">
        <v>21</v>
      </c>
      <c r="E18" s="19">
        <f>SUM(E22:E34)</f>
        <v>9988051</v>
      </c>
    </row>
    <row r="19" spans="1:5">
      <c r="A19" s="3" t="s">
        <v>14</v>
      </c>
    </row>
    <row r="20" spans="1:5">
      <c r="A20" s="12"/>
      <c r="B20" s="9"/>
      <c r="C20" s="9"/>
      <c r="D20" s="91" t="s">
        <v>15</v>
      </c>
      <c r="E20" s="91"/>
    </row>
    <row r="21" spans="1:5">
      <c r="A21" s="6" t="s">
        <v>16</v>
      </c>
      <c r="B21" s="9" t="s">
        <v>17</v>
      </c>
      <c r="C21" s="9" t="s">
        <v>18</v>
      </c>
      <c r="D21" s="9" t="s">
        <v>19</v>
      </c>
      <c r="E21" s="9" t="s">
        <v>20</v>
      </c>
    </row>
    <row r="22" spans="1:5" ht="24.75" customHeight="1">
      <c r="A22" s="24" t="s">
        <v>331</v>
      </c>
      <c r="B22" s="5" t="s">
        <v>332</v>
      </c>
      <c r="C22" s="46" t="s">
        <v>22</v>
      </c>
      <c r="D22" s="8">
        <v>1</v>
      </c>
      <c r="E22" s="65">
        <v>30000</v>
      </c>
    </row>
    <row r="23" spans="1:5" ht="16.5" customHeight="1">
      <c r="A23" s="49" t="s">
        <v>319</v>
      </c>
      <c r="B23" s="41" t="s">
        <v>282</v>
      </c>
      <c r="C23" s="41"/>
      <c r="D23" s="8"/>
      <c r="E23" s="65">
        <v>50000</v>
      </c>
    </row>
    <row r="24" spans="1:5" ht="14.25" customHeight="1">
      <c r="A24" s="53" t="s">
        <v>102</v>
      </c>
      <c r="B24" s="5" t="s">
        <v>104</v>
      </c>
      <c r="C24" s="11" t="s">
        <v>22</v>
      </c>
      <c r="D24" s="8">
        <v>1</v>
      </c>
      <c r="E24" s="65">
        <v>1900000</v>
      </c>
    </row>
    <row r="25" spans="1:5" ht="24">
      <c r="A25" s="40" t="s">
        <v>103</v>
      </c>
      <c r="B25" s="5" t="s">
        <v>279</v>
      </c>
      <c r="C25" s="57" t="s">
        <v>22</v>
      </c>
      <c r="D25" s="8">
        <v>1</v>
      </c>
      <c r="E25" s="65">
        <v>626480</v>
      </c>
    </row>
    <row r="26" spans="1:5">
      <c r="A26" s="49" t="s">
        <v>105</v>
      </c>
      <c r="B26" s="1" t="s">
        <v>106</v>
      </c>
      <c r="C26" s="57" t="s">
        <v>22</v>
      </c>
      <c r="D26" s="8">
        <v>1</v>
      </c>
      <c r="E26" s="65">
        <v>5100</v>
      </c>
    </row>
    <row r="27" spans="1:5">
      <c r="A27" s="49" t="s">
        <v>107</v>
      </c>
      <c r="B27" s="1" t="s">
        <v>24</v>
      </c>
      <c r="C27" s="57" t="s">
        <v>22</v>
      </c>
      <c r="D27" s="8">
        <v>1</v>
      </c>
      <c r="E27" s="65">
        <v>20000</v>
      </c>
    </row>
    <row r="28" spans="1:5">
      <c r="A28" s="49" t="s">
        <v>108</v>
      </c>
      <c r="B28" s="1" t="s">
        <v>284</v>
      </c>
      <c r="C28" s="57" t="s">
        <v>22</v>
      </c>
      <c r="D28" s="8">
        <v>1</v>
      </c>
      <c r="E28" s="65">
        <v>650000</v>
      </c>
    </row>
    <row r="29" spans="1:5" ht="24">
      <c r="A29" s="40" t="s">
        <v>109</v>
      </c>
      <c r="B29" s="5" t="s">
        <v>110</v>
      </c>
      <c r="C29" s="57" t="s">
        <v>22</v>
      </c>
      <c r="D29" s="8">
        <v>1</v>
      </c>
      <c r="E29" s="65">
        <v>150000</v>
      </c>
    </row>
    <row r="30" spans="1:5">
      <c r="A30" s="35" t="s">
        <v>111</v>
      </c>
      <c r="B30" s="57" t="s">
        <v>112</v>
      </c>
      <c r="C30" s="57" t="s">
        <v>22</v>
      </c>
      <c r="D30" s="8">
        <v>1</v>
      </c>
      <c r="E30" s="65">
        <v>365941</v>
      </c>
    </row>
    <row r="31" spans="1:5">
      <c r="A31" s="35" t="s">
        <v>113</v>
      </c>
      <c r="B31" s="57" t="s">
        <v>114</v>
      </c>
      <c r="C31" s="57" t="s">
        <v>22</v>
      </c>
      <c r="D31" s="8">
        <v>1</v>
      </c>
      <c r="E31" s="65">
        <v>5800000</v>
      </c>
    </row>
    <row r="32" spans="1:5" ht="24">
      <c r="A32" s="35" t="s">
        <v>116</v>
      </c>
      <c r="B32" s="5" t="s">
        <v>115</v>
      </c>
      <c r="C32" s="63" t="s">
        <v>22</v>
      </c>
      <c r="D32" s="8">
        <v>1</v>
      </c>
      <c r="E32" s="7">
        <v>60000</v>
      </c>
    </row>
    <row r="33" spans="1:12" ht="36">
      <c r="A33" s="35" t="s">
        <v>117</v>
      </c>
      <c r="B33" s="5" t="s">
        <v>118</v>
      </c>
      <c r="C33" s="63" t="s">
        <v>22</v>
      </c>
      <c r="D33" s="8">
        <v>1</v>
      </c>
      <c r="E33" s="7">
        <v>170530</v>
      </c>
    </row>
    <row r="34" spans="1:12">
      <c r="A34" s="52" t="s">
        <v>356</v>
      </c>
      <c r="B34" s="1" t="s">
        <v>344</v>
      </c>
      <c r="C34" s="63" t="s">
        <v>22</v>
      </c>
      <c r="D34" s="8">
        <v>1</v>
      </c>
      <c r="E34" s="7">
        <v>160000</v>
      </c>
    </row>
    <row r="35" spans="1:12">
      <c r="A35" s="35"/>
      <c r="B35" s="63"/>
      <c r="C35" s="63"/>
      <c r="D35" s="8"/>
      <c r="E35" s="65"/>
    </row>
    <row r="36" spans="1:12">
      <c r="A36" s="35"/>
      <c r="B36" s="63"/>
      <c r="C36" s="63"/>
      <c r="D36" s="8"/>
      <c r="E36" s="65"/>
    </row>
    <row r="37" spans="1:12">
      <c r="A37" s="35"/>
      <c r="B37" s="57"/>
      <c r="C37" s="57"/>
      <c r="D37" s="8"/>
      <c r="E37" s="7"/>
    </row>
    <row r="38" spans="1:12">
      <c r="A38" s="88"/>
      <c r="B38" s="88"/>
      <c r="C38" s="88"/>
      <c r="D38" s="88"/>
      <c r="E38" s="88"/>
      <c r="F38" s="2"/>
      <c r="G38" s="2"/>
      <c r="H38" s="2"/>
      <c r="I38" s="2"/>
      <c r="J38" s="2"/>
      <c r="K38" s="2"/>
      <c r="L38" s="2"/>
    </row>
    <row r="39" spans="1:12">
      <c r="A39" s="88"/>
      <c r="B39" s="88"/>
      <c r="C39" s="88"/>
      <c r="D39" s="88"/>
      <c r="E39" s="88"/>
      <c r="F39" s="2"/>
      <c r="G39" s="2"/>
      <c r="H39" s="2"/>
      <c r="I39" s="2"/>
      <c r="J39" s="2"/>
      <c r="K39" s="2"/>
      <c r="L39" s="2"/>
    </row>
    <row r="40" spans="1:12">
      <c r="A40" s="88"/>
      <c r="B40" s="88"/>
      <c r="C40" s="88"/>
      <c r="D40" s="88"/>
      <c r="E40" s="88"/>
      <c r="F40" s="2"/>
      <c r="G40" s="2"/>
      <c r="H40" s="2"/>
      <c r="I40" s="2"/>
      <c r="J40" s="2"/>
      <c r="K40" s="2"/>
      <c r="L40" s="2"/>
    </row>
    <row r="43" spans="1:12">
      <c r="A43" s="3"/>
    </row>
    <row r="44" spans="1:12" s="35" customFormat="1">
      <c r="A44" s="3"/>
      <c r="B44" s="38"/>
      <c r="C44" s="38"/>
      <c r="D44" s="93"/>
      <c r="E44" s="93"/>
    </row>
    <row r="45" spans="1:12" s="35" customFormat="1">
      <c r="A45" s="75"/>
      <c r="B45" s="38"/>
      <c r="C45" s="38"/>
      <c r="D45" s="38"/>
      <c r="E45" s="38"/>
    </row>
    <row r="46" spans="1:12">
      <c r="A46" s="35"/>
      <c r="B46" s="5"/>
      <c r="C46" s="11"/>
      <c r="D46" s="8"/>
      <c r="E46" s="7"/>
    </row>
    <row r="47" spans="1:12">
      <c r="A47" s="35"/>
      <c r="B47" s="5"/>
      <c r="C47" s="11"/>
      <c r="D47" s="8"/>
      <c r="E47" s="7"/>
    </row>
    <row r="48" spans="1:12">
      <c r="A48" s="52"/>
      <c r="C48" s="57"/>
      <c r="D48" s="8"/>
      <c r="E48" s="7"/>
    </row>
    <row r="49" spans="3:3">
      <c r="C49" s="11"/>
    </row>
    <row r="50" spans="3:3">
      <c r="C50" s="11"/>
    </row>
    <row r="51" spans="3:3">
      <c r="C51" s="11"/>
    </row>
  </sheetData>
  <mergeCells count="10">
    <mergeCell ref="A38:E38"/>
    <mergeCell ref="A39:E39"/>
    <mergeCell ref="A40:E40"/>
    <mergeCell ref="D44:E44"/>
    <mergeCell ref="D20:E20"/>
    <mergeCell ref="A1:E1"/>
    <mergeCell ref="A2:E2"/>
    <mergeCell ref="A3:E3"/>
    <mergeCell ref="A6:E6"/>
    <mergeCell ref="A8:E8"/>
  </mergeCells>
  <phoneticPr fontId="4" type="noConversion"/>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25</vt:i4>
      </vt:variant>
    </vt:vector>
  </HeadingPairs>
  <TitlesOfParts>
    <vt:vector size="25" baseType="lpstr">
      <vt:lpstr>Prog.0.000</vt:lpstr>
      <vt:lpstr>Prog.0.001</vt:lpstr>
      <vt:lpstr>Prog.0.002</vt:lpstr>
      <vt:lpstr>Prog.0.003</vt:lpstr>
      <vt:lpstr>Prog.0.004</vt:lpstr>
      <vt:lpstr>Prog.0.005</vt:lpstr>
      <vt:lpstr>Prog. 0.006</vt:lpstr>
      <vt:lpstr>Prog. 0.007</vt:lpstr>
      <vt:lpstr>Prog. 0.008</vt:lpstr>
      <vt:lpstr>Prog.0.009</vt:lpstr>
      <vt:lpstr>Prog.0.010</vt:lpstr>
      <vt:lpstr>Prog.0.011</vt:lpstr>
      <vt:lpstr>Prog.0.0012</vt:lpstr>
      <vt:lpstr>Prog.0.014</vt:lpstr>
      <vt:lpstr>Prog.0.015</vt:lpstr>
      <vt:lpstr>Prog.0.016</vt:lpstr>
      <vt:lpstr>Prog.0.017</vt:lpstr>
      <vt:lpstr>Prog.0.018</vt:lpstr>
      <vt:lpstr>Prog.0.019</vt:lpstr>
      <vt:lpstr>Prog.0.020</vt:lpstr>
      <vt:lpstr>Prog.0.021</vt:lpstr>
      <vt:lpstr>Prog.0.023</vt:lpstr>
      <vt:lpstr>Prog.0.024</vt:lpstr>
      <vt:lpstr>Prog.7.777</vt:lpstr>
      <vt:lpstr>Prog.9.999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WINDOWS</cp:lastModifiedBy>
  <cp:lastPrinted>2011-10-05T19:04:56Z</cp:lastPrinted>
  <dcterms:created xsi:type="dcterms:W3CDTF">2011-07-20T18:21:13Z</dcterms:created>
  <dcterms:modified xsi:type="dcterms:W3CDTF">2011-10-05T19:05:02Z</dcterms:modified>
</cp:coreProperties>
</file>